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e150107\BSOHON\SOEI\ホームページ掲載(BSL本部)\楽楽明細\"/>
    </mc:Choice>
  </mc:AlternateContent>
  <workbookProtection workbookAlgorithmName="SHA-512" workbookHashValue="Sk1x97jwxq/xTQ1KtMvtFE1oV6uKgSo2Ver0xttmAKANpiNFgoK7YDQWyNpIgeRM6+xUcARsF1e3l6uZdjJEXg==" workbookSaltValue="vllwSDCe7QfdNmrW/x1/2Q==" workbookSpinCount="100000" lockStructure="1"/>
  <bookViews>
    <workbookView xWindow="360" yWindow="75" windowWidth="18180" windowHeight="11760"/>
  </bookViews>
  <sheets>
    <sheet name="試算効果" sheetId="4" r:id="rId1"/>
    <sheet name="マスタ" sheetId="3" state="hidden" r:id="rId2"/>
  </sheets>
  <definedNames>
    <definedName name="_xlnm.Print_Area" localSheetId="0">試算効果!$A$1:$AE$57</definedName>
  </definedNames>
  <calcPr calcId="162913"/>
</workbook>
</file>

<file path=xl/calcChain.xml><?xml version="1.0" encoding="utf-8"?>
<calcChain xmlns="http://schemas.openxmlformats.org/spreadsheetml/2006/main">
  <c r="AA26" i="4" l="1"/>
  <c r="AB42" i="4" s="1"/>
  <c r="AA33" i="4" l="1"/>
  <c r="D6" i="3" l="1"/>
  <c r="D4" i="3" s="1"/>
  <c r="D5" i="3"/>
  <c r="AA41" i="4" l="1"/>
  <c r="AA40" i="4"/>
  <c r="AB43" i="4"/>
  <c r="AA39" i="4"/>
  <c r="AA38" i="4"/>
  <c r="AA37" i="4"/>
  <c r="AA44" i="4" l="1"/>
  <c r="AB37" i="4"/>
  <c r="AC40" i="4"/>
  <c r="J41" i="4"/>
  <c r="AC41" i="4"/>
  <c r="AC38" i="4"/>
  <c r="E31" i="4"/>
  <c r="AB39" i="4"/>
  <c r="AC42" i="4" l="1"/>
  <c r="AB44" i="4"/>
  <c r="E41" i="4"/>
  <c r="O41" i="4" s="1"/>
  <c r="AC43" i="4"/>
  <c r="J51" i="4"/>
  <c r="AC39" i="4"/>
  <c r="O51" i="4" l="1"/>
  <c r="AC37" i="4" l="1"/>
  <c r="J31" i="4"/>
  <c r="O31" i="4" s="1"/>
  <c r="AC44" i="4" l="1"/>
  <c r="K19" i="4" s="1"/>
</calcChain>
</file>

<file path=xl/sharedStrings.xml><?xml version="1.0" encoding="utf-8"?>
<sst xmlns="http://schemas.openxmlformats.org/spreadsheetml/2006/main" count="122" uniqueCount="93">
  <si>
    <t>合計</t>
    <rPh sb="0" eb="2">
      <t>ゴウケイ</t>
    </rPh>
    <phoneticPr fontId="1"/>
  </si>
  <si>
    <t>◎試算効果</t>
    <rPh sb="1" eb="3">
      <t>シサン</t>
    </rPh>
    <rPh sb="3" eb="5">
      <t>コウカ</t>
    </rPh>
    <phoneticPr fontId="2"/>
  </si>
  <si>
    <t xml:space="preserve">
円</t>
    <rPh sb="1" eb="2">
      <t>エン</t>
    </rPh>
    <phoneticPr fontId="2"/>
  </si>
  <si>
    <t>従来コスト</t>
    <rPh sb="0" eb="2">
      <t>ジュウライ</t>
    </rPh>
    <phoneticPr fontId="2"/>
  </si>
  <si>
    <t>導入後コスト</t>
    <rPh sb="0" eb="2">
      <t>ドウニュウ</t>
    </rPh>
    <rPh sb="2" eb="3">
      <t>ゴ</t>
    </rPh>
    <phoneticPr fontId="2"/>
  </si>
  <si>
    <t>コスト削減効果</t>
    <rPh sb="3" eb="5">
      <t>サクゲン</t>
    </rPh>
    <rPh sb="5" eb="7">
      <t>コウカ</t>
    </rPh>
    <phoneticPr fontId="2"/>
  </si>
  <si>
    <t>-</t>
    <phoneticPr fontId="2"/>
  </si>
  <si>
    <t>＝</t>
    <phoneticPr fontId="2"/>
  </si>
  <si>
    <t>①人件費（作業コスト）</t>
    <rPh sb="1" eb="4">
      <t>ジンケンヒ</t>
    </rPh>
    <rPh sb="5" eb="7">
      <t>サギョウ</t>
    </rPh>
    <phoneticPr fontId="2"/>
  </si>
  <si>
    <t>②郵送費</t>
    <rPh sb="1" eb="4">
      <t>ユウソウヒ</t>
    </rPh>
    <phoneticPr fontId="1"/>
  </si>
  <si>
    <t>人件費</t>
    <rPh sb="0" eb="3">
      <t>ジンケンヒ</t>
    </rPh>
    <phoneticPr fontId="2"/>
  </si>
  <si>
    <t>経費</t>
    <rPh sb="0" eb="2">
      <t>ケイヒ</t>
    </rPh>
    <phoneticPr fontId="2"/>
  </si>
  <si>
    <t>印刷・封入作業といった作業がなくなることで、発行作業にかかる人件費が激減します</t>
    <rPh sb="0" eb="2">
      <t>インサツ</t>
    </rPh>
    <rPh sb="3" eb="5">
      <t>フウニュウ</t>
    </rPh>
    <rPh sb="5" eb="7">
      <t>サギョウ</t>
    </rPh>
    <rPh sb="11" eb="13">
      <t>サギョウ</t>
    </rPh>
    <rPh sb="22" eb="24">
      <t>ハッコウ</t>
    </rPh>
    <rPh sb="24" eb="26">
      <t>サギョウ</t>
    </rPh>
    <rPh sb="30" eb="33">
      <t>ジンケンヒ</t>
    </rPh>
    <rPh sb="34" eb="36">
      <t>ゲキゲン</t>
    </rPh>
    <phoneticPr fontId="2"/>
  </si>
  <si>
    <t>郵送代・封筒代・紙代・印刷代といった各種コストがゼロ円に</t>
    <rPh sb="0" eb="2">
      <t>ユウソウ</t>
    </rPh>
    <rPh sb="2" eb="3">
      <t>ダイ</t>
    </rPh>
    <rPh sb="4" eb="6">
      <t>フウトウ</t>
    </rPh>
    <rPh sb="6" eb="7">
      <t>ダイ</t>
    </rPh>
    <rPh sb="8" eb="9">
      <t>カミ</t>
    </rPh>
    <rPh sb="9" eb="10">
      <t>ダイ</t>
    </rPh>
    <rPh sb="11" eb="13">
      <t>インサツ</t>
    </rPh>
    <rPh sb="13" eb="14">
      <t>ダイ</t>
    </rPh>
    <rPh sb="18" eb="20">
      <t>カクシュ</t>
    </rPh>
    <rPh sb="26" eb="27">
      <t>エン</t>
    </rPh>
    <phoneticPr fontId="2"/>
  </si>
  <si>
    <t>＜各種コスト＞</t>
    <rPh sb="1" eb="3">
      <t>カクシュ</t>
    </rPh>
    <phoneticPr fontId="2"/>
  </si>
  <si>
    <t>備考</t>
    <rPh sb="0" eb="2">
      <t>ビコウ</t>
    </rPh>
    <phoneticPr fontId="2"/>
  </si>
  <si>
    <t>＜作業時間＞</t>
    <rPh sb="1" eb="3">
      <t>サギョウ</t>
    </rPh>
    <rPh sb="3" eb="5">
      <t>ジカン</t>
    </rPh>
    <phoneticPr fontId="2"/>
  </si>
  <si>
    <t>請求書発行作業にかかっていた時間</t>
    <rPh sb="0" eb="3">
      <t>セイキュウショ</t>
    </rPh>
    <rPh sb="3" eb="5">
      <t>ハッコウ</t>
    </rPh>
    <rPh sb="5" eb="7">
      <t>サギョウ</t>
    </rPh>
    <rPh sb="14" eb="16">
      <t>ジカン</t>
    </rPh>
    <phoneticPr fontId="2"/>
  </si>
  <si>
    <t>人件費（円/時間）</t>
    <rPh sb="0" eb="3">
      <t>ジンケンヒ</t>
    </rPh>
    <rPh sb="4" eb="5">
      <t>エン</t>
    </rPh>
    <rPh sb="6" eb="8">
      <t>ジカン</t>
    </rPh>
    <phoneticPr fontId="2"/>
  </si>
  <si>
    <t>紙代（円/枚）</t>
    <rPh sb="0" eb="1">
      <t>カミ</t>
    </rPh>
    <rPh sb="1" eb="2">
      <t>ダイ</t>
    </rPh>
    <phoneticPr fontId="2"/>
  </si>
  <si>
    <t>印刷費（円/枚）</t>
    <rPh sb="0" eb="2">
      <t>インサツ</t>
    </rPh>
    <rPh sb="2" eb="3">
      <t>ヒ</t>
    </rPh>
    <phoneticPr fontId="2"/>
  </si>
  <si>
    <t>請求書発行件数（件）</t>
    <rPh sb="0" eb="3">
      <t>セイキュウショ</t>
    </rPh>
    <rPh sb="3" eb="5">
      <t>ハッコウ</t>
    </rPh>
    <rPh sb="5" eb="7">
      <t>ケンスウ</t>
    </rPh>
    <rPh sb="8" eb="9">
      <t>ケン</t>
    </rPh>
    <phoneticPr fontId="2"/>
  </si>
  <si>
    <t>平均枚数（枚）</t>
    <rPh sb="0" eb="2">
      <t>ヘイキン</t>
    </rPh>
    <rPh sb="2" eb="4">
      <t>マイスウ</t>
    </rPh>
    <rPh sb="5" eb="6">
      <t>マイ</t>
    </rPh>
    <phoneticPr fontId="2"/>
  </si>
  <si>
    <t>封筒代のコスト。10～15円が目安。</t>
    <rPh sb="0" eb="2">
      <t>フウトウ</t>
    </rPh>
    <rPh sb="2" eb="3">
      <t>ダイ</t>
    </rPh>
    <rPh sb="13" eb="14">
      <t>エン</t>
    </rPh>
    <rPh sb="15" eb="17">
      <t>メヤス</t>
    </rPh>
    <phoneticPr fontId="2"/>
  </si>
  <si>
    <t>システム導入後にかかる時間</t>
    <rPh sb="4" eb="6">
      <t>ドウニュウ</t>
    </rPh>
    <rPh sb="6" eb="7">
      <t>ゴ</t>
    </rPh>
    <rPh sb="11" eb="13">
      <t>ジカン</t>
    </rPh>
    <phoneticPr fontId="2"/>
  </si>
  <si>
    <t>1件当たりの単価</t>
    <rPh sb="1" eb="2">
      <t>ケン</t>
    </rPh>
    <rPh sb="2" eb="3">
      <t>ア</t>
    </rPh>
    <rPh sb="6" eb="8">
      <t>タンカ</t>
    </rPh>
    <phoneticPr fontId="2"/>
  </si>
  <si>
    <t>導入前のコスト</t>
    <rPh sb="0" eb="2">
      <t>ドウニュウ</t>
    </rPh>
    <rPh sb="2" eb="3">
      <t>マエ</t>
    </rPh>
    <phoneticPr fontId="2"/>
  </si>
  <si>
    <t>導入後のコスト</t>
    <rPh sb="0" eb="2">
      <t>ドウニュウ</t>
    </rPh>
    <rPh sb="2" eb="3">
      <t>ゴ</t>
    </rPh>
    <phoneticPr fontId="2"/>
  </si>
  <si>
    <t>経費削減効果</t>
    <rPh sb="0" eb="2">
      <t>ケイヒ</t>
    </rPh>
    <rPh sb="2" eb="4">
      <t>サクゲン</t>
    </rPh>
    <rPh sb="4" eb="6">
      <t>コウカ</t>
    </rPh>
    <phoneticPr fontId="2"/>
  </si>
  <si>
    <t>郵送費（円/件）</t>
    <rPh sb="0" eb="3">
      <t>ユウソウヒ</t>
    </rPh>
    <rPh sb="4" eb="5">
      <t>エン</t>
    </rPh>
    <rPh sb="6" eb="7">
      <t>ケン</t>
    </rPh>
    <phoneticPr fontId="2"/>
  </si>
  <si>
    <t>③封筒代</t>
    <rPh sb="1" eb="3">
      <t>フウトウ</t>
    </rPh>
    <rPh sb="3" eb="4">
      <t>ダイ</t>
    </rPh>
    <phoneticPr fontId="1"/>
  </si>
  <si>
    <t>④紙代</t>
    <rPh sb="1" eb="2">
      <t>カミ</t>
    </rPh>
    <rPh sb="2" eb="3">
      <t>ダイ</t>
    </rPh>
    <phoneticPr fontId="2"/>
  </si>
  <si>
    <t>⑤印刷代</t>
    <rPh sb="1" eb="3">
      <t>インサツ</t>
    </rPh>
    <rPh sb="3" eb="4">
      <t>ダイ</t>
    </rPh>
    <phoneticPr fontId="2"/>
  </si>
  <si>
    <t>件数/枚数</t>
    <rPh sb="0" eb="2">
      <t>ケンスウ</t>
    </rPh>
    <rPh sb="3" eb="5">
      <t>マイスウ</t>
    </rPh>
    <phoneticPr fontId="2"/>
  </si>
  <si>
    <t>金額（￥）</t>
    <rPh sb="0" eb="2">
      <t>キンガク</t>
    </rPh>
    <phoneticPr fontId="2"/>
  </si>
  <si>
    <t>時間</t>
    <rPh sb="0" eb="2">
      <t>ジカン</t>
    </rPh>
    <phoneticPr fontId="2"/>
  </si>
  <si>
    <t>請求書発行業務を行う担当者の時給を入力。</t>
    <rPh sb="0" eb="3">
      <t>セイキュウショ</t>
    </rPh>
    <rPh sb="3" eb="5">
      <t>ハッコウ</t>
    </rPh>
    <rPh sb="5" eb="7">
      <t>ギョウム</t>
    </rPh>
    <rPh sb="8" eb="9">
      <t>オコナ</t>
    </rPh>
    <rPh sb="10" eb="13">
      <t>タントウシャ</t>
    </rPh>
    <rPh sb="14" eb="16">
      <t>ジキュウ</t>
    </rPh>
    <rPh sb="17" eb="19">
      <t>ニュウリョク</t>
    </rPh>
    <phoneticPr fontId="2"/>
  </si>
  <si>
    <t>通常の印刷紙や、請求書専用の用紙など種類により1～5円が目安。</t>
    <rPh sb="0" eb="2">
      <t>ツウジョウ</t>
    </rPh>
    <rPh sb="3" eb="6">
      <t>インサツシ</t>
    </rPh>
    <rPh sb="8" eb="11">
      <t>セイキュウショ</t>
    </rPh>
    <rPh sb="11" eb="13">
      <t>センヨウ</t>
    </rPh>
    <rPh sb="14" eb="16">
      <t>ヨウシ</t>
    </rPh>
    <rPh sb="18" eb="20">
      <t>シュルイ</t>
    </rPh>
    <rPh sb="26" eb="27">
      <t>エン</t>
    </rPh>
    <rPh sb="28" eb="30">
      <t>メヤス</t>
    </rPh>
    <phoneticPr fontId="2"/>
  </si>
  <si>
    <t>1封筒あたりに、何枚の請求書を入れるかを入力。（ハガキの場合は1と入力）</t>
    <rPh sb="1" eb="3">
      <t>フウトウ</t>
    </rPh>
    <rPh sb="8" eb="10">
      <t>ナンマイ</t>
    </rPh>
    <rPh sb="11" eb="14">
      <t>セイキュウショ</t>
    </rPh>
    <rPh sb="15" eb="16">
      <t>イ</t>
    </rPh>
    <rPh sb="20" eb="22">
      <t>ニュウリョク</t>
    </rPh>
    <rPh sb="28" eb="30">
      <t>バアイ</t>
    </rPh>
    <rPh sb="33" eb="35">
      <t>ニュウリョク</t>
    </rPh>
    <phoneticPr fontId="2"/>
  </si>
  <si>
    <t>入力シート</t>
    <rPh sb="0" eb="2">
      <t>ニュウリョク</t>
    </rPh>
    <phoneticPr fontId="1"/>
  </si>
  <si>
    <r>
      <t>◎</t>
    </r>
    <r>
      <rPr>
        <sz val="16"/>
        <color rgb="FFFF0000"/>
        <rFont val="HGP創英角ｺﾞｼｯｸUB"/>
        <family val="3"/>
        <charset val="128"/>
      </rPr>
      <t>赤囲い</t>
    </r>
    <r>
      <rPr>
        <sz val="16"/>
        <color indexed="8"/>
        <rFont val="HGP創英角ｺﾞｼｯｸUB"/>
        <family val="3"/>
        <charset val="128"/>
      </rPr>
      <t>の数値を入力することで、経費削減効果を試算できます</t>
    </r>
    <rPh sb="1" eb="2">
      <t>アカ</t>
    </rPh>
    <rPh sb="2" eb="3">
      <t>カコ</t>
    </rPh>
    <rPh sb="5" eb="7">
      <t>スウチ</t>
    </rPh>
    <rPh sb="8" eb="10">
      <t>ニュウリョク</t>
    </rPh>
    <rPh sb="16" eb="18">
      <t>ケイヒ</t>
    </rPh>
    <rPh sb="18" eb="20">
      <t>サクゲン</t>
    </rPh>
    <rPh sb="20" eb="22">
      <t>コウカ</t>
    </rPh>
    <rPh sb="23" eb="25">
      <t>シサン</t>
    </rPh>
    <phoneticPr fontId="2"/>
  </si>
  <si>
    <t>モノクロ印刷では3～7円、カラー印刷では10～20円が目安。</t>
    <rPh sb="4" eb="6">
      <t>インサツ</t>
    </rPh>
    <rPh sb="11" eb="12">
      <t>エン</t>
    </rPh>
    <rPh sb="16" eb="18">
      <t>インサツ</t>
    </rPh>
    <rPh sb="25" eb="26">
      <t>エン</t>
    </rPh>
    <rPh sb="27" eb="29">
      <t>メヤス</t>
    </rPh>
    <phoneticPr fontId="2"/>
  </si>
  <si>
    <t>＜楽楽明細　ご契約プラン＞</t>
    <rPh sb="7" eb="9">
      <t>ケイヤク</t>
    </rPh>
    <phoneticPr fontId="2"/>
  </si>
  <si>
    <t>楽楽明細利用料金</t>
    <rPh sb="4" eb="6">
      <t>リヨウ</t>
    </rPh>
    <rPh sb="6" eb="8">
      <t>リョウキン</t>
    </rPh>
    <phoneticPr fontId="2"/>
  </si>
  <si>
    <t>⑦　郵送代行依頼料金</t>
    <rPh sb="2" eb="4">
      <t>ユウソウ</t>
    </rPh>
    <rPh sb="4" eb="6">
      <t>ダイコウ</t>
    </rPh>
    <rPh sb="6" eb="8">
      <t>イライ</t>
    </rPh>
    <rPh sb="8" eb="10">
      <t>リョウキン</t>
    </rPh>
    <phoneticPr fontId="2"/>
  </si>
  <si>
    <t>＜WEB発行件数＞</t>
    <rPh sb="4" eb="6">
      <t>ハッコウ</t>
    </rPh>
    <rPh sb="6" eb="8">
      <t>ケンスウ</t>
    </rPh>
    <phoneticPr fontId="2"/>
  </si>
  <si>
    <t>＜郵送代行発行数＞</t>
    <rPh sb="1" eb="3">
      <t>ユウソウ</t>
    </rPh>
    <rPh sb="3" eb="5">
      <t>ダイコウ</t>
    </rPh>
    <rPh sb="5" eb="7">
      <t>ハッコウ</t>
    </rPh>
    <rPh sb="7" eb="8">
      <t>スウ</t>
    </rPh>
    <phoneticPr fontId="2"/>
  </si>
  <si>
    <t>現状発行数の内WEB請求書移行総定数</t>
    <rPh sb="0" eb="2">
      <t>ゲンジョウ</t>
    </rPh>
    <rPh sb="2" eb="4">
      <t>ハッコウ</t>
    </rPh>
    <rPh sb="4" eb="5">
      <t>スウ</t>
    </rPh>
    <rPh sb="6" eb="7">
      <t>ウチ</t>
    </rPh>
    <rPh sb="10" eb="13">
      <t>セイキュウショ</t>
    </rPh>
    <rPh sb="13" eb="15">
      <t>イコウ</t>
    </rPh>
    <rPh sb="15" eb="18">
      <t>ソウテイスウ</t>
    </rPh>
    <phoneticPr fontId="2"/>
  </si>
  <si>
    <t>⑥「楽楽明細」システム月額料金</t>
    <rPh sb="2" eb="4">
      <t>ラクラク</t>
    </rPh>
    <rPh sb="4" eb="6">
      <t>メイサイ</t>
    </rPh>
    <rPh sb="11" eb="13">
      <t>ゲツガク</t>
    </rPh>
    <rPh sb="13" eb="15">
      <t>リョウキン</t>
    </rPh>
    <phoneticPr fontId="2"/>
  </si>
  <si>
    <t>楽楽明細の月額料金+郵送代行依頼料金</t>
    <rPh sb="5" eb="7">
      <t>ゲツガク</t>
    </rPh>
    <rPh sb="7" eb="9">
      <t>リョウキン</t>
    </rPh>
    <rPh sb="10" eb="12">
      <t>ユウソウ</t>
    </rPh>
    <rPh sb="12" eb="14">
      <t>ダイコウ</t>
    </rPh>
    <rPh sb="14" eb="16">
      <t>イライ</t>
    </rPh>
    <rPh sb="16" eb="18">
      <t>リョウキン</t>
    </rPh>
    <phoneticPr fontId="2"/>
  </si>
  <si>
    <t>現状発行数の内郵送代行依頼数想定</t>
    <rPh sb="0" eb="2">
      <t>ゲンジョウ</t>
    </rPh>
    <rPh sb="2" eb="4">
      <t>ハッコウ</t>
    </rPh>
    <rPh sb="4" eb="5">
      <t>スウ</t>
    </rPh>
    <rPh sb="6" eb="7">
      <t>ウチ</t>
    </rPh>
    <rPh sb="7" eb="9">
      <t>ユウソウ</t>
    </rPh>
    <rPh sb="9" eb="11">
      <t>ダイコウ</t>
    </rPh>
    <rPh sb="11" eb="13">
      <t>イライ</t>
    </rPh>
    <rPh sb="13" eb="14">
      <t>スウ</t>
    </rPh>
    <rPh sb="14" eb="16">
      <t>ソウテイ</t>
    </rPh>
    <phoneticPr fontId="2"/>
  </si>
  <si>
    <t>1通当たりの郵送代行料金</t>
    <rPh sb="1" eb="2">
      <t>ツウ</t>
    </rPh>
    <rPh sb="2" eb="3">
      <t>ア</t>
    </rPh>
    <rPh sb="6" eb="8">
      <t>ユウソウ</t>
    </rPh>
    <rPh sb="8" eb="10">
      <t>ダイコウ</t>
    </rPh>
    <rPh sb="10" eb="12">
      <t>リョウキン</t>
    </rPh>
    <phoneticPr fontId="2"/>
  </si>
  <si>
    <t>平均封入枚数や、カラーオプションなどから、1通当たりの郵送代行オプションの料金を入力する（AA15セルの平均枚数から、片面モノクロ印刷の場合の料金が自動で入力されます。）</t>
    <rPh sb="0" eb="2">
      <t>ヘイキン</t>
    </rPh>
    <rPh sb="2" eb="4">
      <t>フウニュウ</t>
    </rPh>
    <rPh sb="4" eb="6">
      <t>マイスウ</t>
    </rPh>
    <rPh sb="22" eb="23">
      <t>ツウ</t>
    </rPh>
    <rPh sb="23" eb="24">
      <t>ア</t>
    </rPh>
    <rPh sb="27" eb="29">
      <t>ユウソウ</t>
    </rPh>
    <rPh sb="29" eb="31">
      <t>ダイコウ</t>
    </rPh>
    <rPh sb="37" eb="39">
      <t>リョウキン</t>
    </rPh>
    <rPh sb="40" eb="42">
      <t>ニュウリョク</t>
    </rPh>
    <rPh sb="52" eb="54">
      <t>ヘイキン</t>
    </rPh>
    <rPh sb="54" eb="56">
      <t>マイスウ</t>
    </rPh>
    <rPh sb="59" eb="61">
      <t>カタメン</t>
    </rPh>
    <rPh sb="65" eb="67">
      <t>インサツ</t>
    </rPh>
    <rPh sb="68" eb="70">
      <t>バアイ</t>
    </rPh>
    <rPh sb="71" eb="73">
      <t>リョウキン</t>
    </rPh>
    <rPh sb="74" eb="76">
      <t>ジドウ</t>
    </rPh>
    <rPh sb="77" eb="79">
      <t>ニュウリョク</t>
    </rPh>
    <phoneticPr fontId="2"/>
  </si>
  <si>
    <t>印刷封入作業が完全になくなる為、10分の1に軽減されるとしています</t>
    <rPh sb="0" eb="2">
      <t>インサツ</t>
    </rPh>
    <rPh sb="2" eb="4">
      <t>フウニュウ</t>
    </rPh>
    <rPh sb="4" eb="6">
      <t>サギョウ</t>
    </rPh>
    <rPh sb="7" eb="9">
      <t>カンゼン</t>
    </rPh>
    <rPh sb="14" eb="15">
      <t>タメ</t>
    </rPh>
    <rPh sb="18" eb="19">
      <t>ブン</t>
    </rPh>
    <rPh sb="22" eb="24">
      <t>ケイゲン</t>
    </rPh>
    <phoneticPr fontId="2"/>
  </si>
  <si>
    <t>楽楽明細導入前に、印刷、封入、チェック、郵便局への局だしといった事務作業にかかっていた合計時間を入力</t>
    <rPh sb="0" eb="2">
      <t>ラクラク</t>
    </rPh>
    <rPh sb="2" eb="4">
      <t>メイサイ</t>
    </rPh>
    <rPh sb="4" eb="6">
      <t>ドウニュウ</t>
    </rPh>
    <rPh sb="6" eb="7">
      <t>マエ</t>
    </rPh>
    <rPh sb="9" eb="11">
      <t>インサツ</t>
    </rPh>
    <rPh sb="12" eb="14">
      <t>フウニュウ</t>
    </rPh>
    <rPh sb="20" eb="23">
      <t>ユウビンキョク</t>
    </rPh>
    <rPh sb="25" eb="26">
      <t>キョク</t>
    </rPh>
    <rPh sb="32" eb="34">
      <t>ジム</t>
    </rPh>
    <rPh sb="34" eb="36">
      <t>サギョウ</t>
    </rPh>
    <rPh sb="43" eb="45">
      <t>ゴウケイ</t>
    </rPh>
    <rPh sb="45" eb="47">
      <t>ジカン</t>
    </rPh>
    <rPh sb="48" eb="50">
      <t>ニュウリョク</t>
    </rPh>
    <phoneticPr fontId="2"/>
  </si>
  <si>
    <t>封筒代（円/件）</t>
    <rPh sb="0" eb="2">
      <t>フウトウ</t>
    </rPh>
    <rPh sb="2" eb="3">
      <t>ダイ</t>
    </rPh>
    <rPh sb="4" eb="5">
      <t>エン</t>
    </rPh>
    <rPh sb="6" eb="7">
      <t>ケン</t>
    </rPh>
    <phoneticPr fontId="2"/>
  </si>
  <si>
    <t>プラン名</t>
    <rPh sb="3" eb="4">
      <t>メイ</t>
    </rPh>
    <phoneticPr fontId="1"/>
  </si>
  <si>
    <t xml:space="preserve">WEB発行可能件数 </t>
  </si>
  <si>
    <t>単価</t>
    <rPh sb="0" eb="2">
      <t>タンカ</t>
    </rPh>
    <phoneticPr fontId="1"/>
  </si>
  <si>
    <t>プラン300</t>
  </si>
  <si>
    <t>プラン400</t>
  </si>
  <si>
    <t>プラン500</t>
  </si>
  <si>
    <t>プラン700</t>
  </si>
  <si>
    <t>プラン1,000</t>
    <phoneticPr fontId="1"/>
  </si>
  <si>
    <t>プラン1,500</t>
    <phoneticPr fontId="1"/>
  </si>
  <si>
    <t>プラン2,000</t>
    <phoneticPr fontId="1"/>
  </si>
  <si>
    <t>プラン2,500</t>
    <phoneticPr fontId="1"/>
  </si>
  <si>
    <t>プラン3,000</t>
    <phoneticPr fontId="1"/>
  </si>
  <si>
    <t>プラン3,500</t>
    <phoneticPr fontId="1"/>
  </si>
  <si>
    <t>プラン4,000</t>
    <phoneticPr fontId="1"/>
  </si>
  <si>
    <t>プラン4,500</t>
    <phoneticPr fontId="1"/>
  </si>
  <si>
    <t>プラン5,000</t>
    <phoneticPr fontId="1"/>
  </si>
  <si>
    <t>プラン6,000</t>
    <phoneticPr fontId="1"/>
  </si>
  <si>
    <t>プラン7,000</t>
    <phoneticPr fontId="1"/>
  </si>
  <si>
    <t>プラン8,000</t>
    <phoneticPr fontId="1"/>
  </si>
  <si>
    <t>プラン9,000</t>
    <phoneticPr fontId="1"/>
  </si>
  <si>
    <t>プラン10,000</t>
    <phoneticPr fontId="1"/>
  </si>
  <si>
    <t>ご契約プランに応じて、1件当たりの単価を入力。
プラン300⇒70円
プラン400 ⇒65円
プラン500　⇒60円
プラン700　⇒57円</t>
    <rPh sb="1" eb="3">
      <t>ケイヤク</t>
    </rPh>
    <rPh sb="7" eb="8">
      <t>オウ</t>
    </rPh>
    <rPh sb="12" eb="13">
      <t>ケン</t>
    </rPh>
    <rPh sb="13" eb="14">
      <t>ア</t>
    </rPh>
    <rPh sb="17" eb="19">
      <t>タンカ</t>
    </rPh>
    <rPh sb="20" eb="22">
      <t>ニュウリョク</t>
    </rPh>
    <rPh sb="33" eb="34">
      <t>エン</t>
    </rPh>
    <rPh sb="45" eb="46">
      <t>エン</t>
    </rPh>
    <rPh sb="57" eb="58">
      <t>エン</t>
    </rPh>
    <rPh sb="69" eb="70">
      <t>エン</t>
    </rPh>
    <phoneticPr fontId="2"/>
  </si>
  <si>
    <t>封入枚数</t>
    <rPh sb="0" eb="2">
      <t>フウニュウ</t>
    </rPh>
    <rPh sb="2" eb="4">
      <t>マイスウ</t>
    </rPh>
    <phoneticPr fontId="35"/>
  </si>
  <si>
    <t>料金</t>
    <rPh sb="0" eb="2">
      <t>リョウキン</t>
    </rPh>
    <phoneticPr fontId="35"/>
  </si>
  <si>
    <t>備考</t>
    <rPh sb="0" eb="2">
      <t>ビコウ</t>
    </rPh>
    <phoneticPr fontId="35"/>
  </si>
  <si>
    <t>定型封筒・郵便料金82円込み</t>
    <rPh sb="0" eb="2">
      <t>テイケイ</t>
    </rPh>
    <rPh sb="2" eb="4">
      <t>フウトウ</t>
    </rPh>
    <rPh sb="5" eb="7">
      <t>ユウビン</t>
    </rPh>
    <rPh sb="7" eb="9">
      <t>リョウキン</t>
    </rPh>
    <phoneticPr fontId="35"/>
  </si>
  <si>
    <t>定型封筒・郵便料金92円込み</t>
    <rPh sb="0" eb="2">
      <t>テイケイ</t>
    </rPh>
    <rPh sb="2" eb="4">
      <t>フウトウ</t>
    </rPh>
    <rPh sb="5" eb="7">
      <t>ユウビン</t>
    </rPh>
    <rPh sb="7" eb="9">
      <t>リョウキン</t>
    </rPh>
    <phoneticPr fontId="35"/>
  </si>
  <si>
    <t>定形外封筒・郵便料金140円込み</t>
    <rPh sb="0" eb="3">
      <t>テイケイガイ</t>
    </rPh>
    <rPh sb="3" eb="5">
      <t>フウトウ</t>
    </rPh>
    <rPh sb="6" eb="8">
      <t>ユウビン</t>
    </rPh>
    <rPh sb="8" eb="10">
      <t>リョウキン</t>
    </rPh>
    <phoneticPr fontId="35"/>
  </si>
  <si>
    <t>定形外封筒・郵便料金205円込み</t>
    <rPh sb="0" eb="3">
      <t>テイケイガイ</t>
    </rPh>
    <rPh sb="3" eb="5">
      <t>フウトウ</t>
    </rPh>
    <rPh sb="6" eb="8">
      <t>ユウビン</t>
    </rPh>
    <rPh sb="8" eb="10">
      <t>リョウキン</t>
    </rPh>
    <phoneticPr fontId="35"/>
  </si>
  <si>
    <t>定形外封筒・郵便料金250円込み</t>
    <rPh sb="0" eb="3">
      <t>テイケイガイ</t>
    </rPh>
    <rPh sb="3" eb="5">
      <t>フウトウ</t>
    </rPh>
    <rPh sb="6" eb="8">
      <t>ユウビン</t>
    </rPh>
    <rPh sb="8" eb="10">
      <t>リョウキン</t>
    </rPh>
    <phoneticPr fontId="35"/>
  </si>
  <si>
    <t>定形外封筒・郵便料金500円込み</t>
    <phoneticPr fontId="35"/>
  </si>
  <si>
    <t>定形外封筒・郵便料金700円込み</t>
    <rPh sb="0" eb="3">
      <t>テイケイガイ</t>
    </rPh>
    <rPh sb="3" eb="5">
      <t>フウトウ</t>
    </rPh>
    <rPh sb="6" eb="8">
      <t>ユウビン</t>
    </rPh>
    <rPh sb="8" eb="10">
      <t>リョウキン</t>
    </rPh>
    <phoneticPr fontId="35"/>
  </si>
  <si>
    <t>定形外封筒・郵便料金1,020円込み</t>
    <phoneticPr fontId="35"/>
  </si>
  <si>
    <t>定形外封筒・郵便料金1,020円込み</t>
  </si>
  <si>
    <t>楽楽明細導入による
コスト削減効果【月額】</t>
    <rPh sb="4" eb="6">
      <t>ドウニュウ</t>
    </rPh>
    <rPh sb="18" eb="20">
      <t>ゲツガク</t>
    </rPh>
    <phoneticPr fontId="2"/>
  </si>
  <si>
    <t>楽楽明細のコスト削減効果【月額】</t>
    <rPh sb="13" eb="14">
      <t>ツキ</t>
    </rPh>
    <rPh sb="14" eb="15">
      <t>ガク</t>
    </rPh>
    <phoneticPr fontId="2"/>
  </si>
  <si>
    <t>封書⇒84円、ハガキ⇒63円
※封入枚数が4枚以上なら9４円、8枚以上なら定形外となる為140円、17枚以上だと2１０円・・・と上がっていきます</t>
    <rPh sb="0" eb="2">
      <t>フウショ</t>
    </rPh>
    <rPh sb="5" eb="6">
      <t>エン</t>
    </rPh>
    <rPh sb="13" eb="14">
      <t>エン</t>
    </rPh>
    <rPh sb="16" eb="18">
      <t>フウニュウ</t>
    </rPh>
    <rPh sb="18" eb="20">
      <t>マイスウ</t>
    </rPh>
    <rPh sb="22" eb="25">
      <t>マイイジョウ</t>
    </rPh>
    <rPh sb="29" eb="30">
      <t>エン</t>
    </rPh>
    <rPh sb="32" eb="33">
      <t>マイ</t>
    </rPh>
    <rPh sb="33" eb="35">
      <t>イジョウ</t>
    </rPh>
    <rPh sb="37" eb="40">
      <t>テイケイガイ</t>
    </rPh>
    <rPh sb="43" eb="44">
      <t>タメ</t>
    </rPh>
    <rPh sb="47" eb="48">
      <t>エン</t>
    </rPh>
    <rPh sb="51" eb="54">
      <t>マイイジョウ</t>
    </rPh>
    <rPh sb="59" eb="60">
      <t>エン</t>
    </rPh>
    <rPh sb="64" eb="65">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</si>
</sst>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6" formatCode="&quot;¥&quot;#,##0;[Red]&quot;¥&quot;\-#,##0"/>
    <numFmt numFmtId="176" formatCode="#,##0_ "/>
    <numFmt numFmtId="177" formatCode="#,##0_);[Red]\(#,##0\)"/>
    <numFmt numFmtId="178" formatCode="#,###&quot;件&quot;"/>
    <numFmt numFmtId="179" formatCode="0&quot;円/件&quot;"/>
    <numFmt numFmtId="180" formatCode="#,###&quot;円&quot;"/>
  </numFmts>
  <fonts count="3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HG丸ｺﾞｼｯｸM-PRO"/>
      <family val="3"/>
      <charset val="128"/>
    </font>
    <font>
      <sz val="11"/>
      <color indexed="8"/>
      <name val="HG丸ｺﾞｼｯｸM-PRO"/>
      <family val="3"/>
      <charset val="128"/>
    </font>
    <font>
      <b/>
      <sz val="11"/>
      <color indexed="10"/>
      <name val="HG丸ｺﾞｼｯｸM-PRO"/>
      <family val="3"/>
      <charset val="128"/>
    </font>
    <font>
      <b/>
      <sz val="16"/>
      <color indexed="8"/>
      <name val="HG丸ｺﾞｼｯｸM-PRO"/>
      <family val="3"/>
      <charset val="128"/>
    </font>
    <font>
      <b/>
      <u/>
      <sz val="11"/>
      <color indexed="8"/>
      <name val="HG丸ｺﾞｼｯｸM-PRO"/>
      <family val="3"/>
      <charset val="128"/>
    </font>
    <font>
      <u/>
      <sz val="11"/>
      <color indexed="8"/>
      <name val="HG丸ｺﾞｼｯｸM-PRO"/>
      <family val="3"/>
      <charset val="128"/>
    </font>
    <font>
      <sz val="36"/>
      <color indexed="8"/>
      <name val="HG丸ｺﾞｼｯｸM-PRO"/>
      <family val="3"/>
      <charset val="128"/>
    </font>
    <font>
      <sz val="11"/>
      <color indexed="8"/>
      <name val="HGS創英角ｺﾞｼｯｸUB"/>
      <family val="3"/>
      <charset val="128"/>
    </font>
    <font>
      <sz val="18"/>
      <color indexed="8"/>
      <name val="HGS創英角ｺﾞｼｯｸUB"/>
      <family val="3"/>
      <charset val="128"/>
    </font>
    <font>
      <sz val="22"/>
      <name val="HGS創英角ｺﾞｼｯｸUB"/>
      <family val="3"/>
      <charset val="128"/>
    </font>
    <font>
      <sz val="14"/>
      <color indexed="8"/>
      <name val="HGS創英角ｺﾞｼｯｸUB"/>
      <family val="3"/>
      <charset val="128"/>
    </font>
    <font>
      <sz val="18"/>
      <color indexed="44"/>
      <name val="HGS創英角ｺﾞｼｯｸUB"/>
      <family val="3"/>
      <charset val="128"/>
    </font>
    <font>
      <sz val="18"/>
      <color indexed="51"/>
      <name val="HGS創英角ｺﾞｼｯｸUB"/>
      <family val="3"/>
      <charset val="128"/>
    </font>
    <font>
      <sz val="18"/>
      <color indexed="50"/>
      <name val="HGS創英角ｺﾞｼｯｸUB"/>
      <family val="3"/>
      <charset val="128"/>
    </font>
    <font>
      <sz val="24"/>
      <color theme="0"/>
      <name val="HGS創英角ｺﾞｼｯｸUB"/>
      <family val="3"/>
      <charset val="128"/>
    </font>
    <font>
      <i/>
      <sz val="48"/>
      <name val="Arial Black"/>
      <family val="2"/>
    </font>
    <font>
      <sz val="36"/>
      <color indexed="8"/>
      <name val="HGS創英角ｺﾞｼｯｸUB"/>
      <family val="3"/>
      <charset val="128"/>
    </font>
    <font>
      <sz val="48"/>
      <color indexed="8"/>
      <name val="HGS創英角ｺﾞｼｯｸUB"/>
      <family val="3"/>
      <charset val="128"/>
    </font>
    <font>
      <i/>
      <sz val="28"/>
      <color indexed="8"/>
      <name val="Arial Black"/>
      <family val="2"/>
    </font>
    <font>
      <sz val="20"/>
      <color indexed="8"/>
      <name val="Arial Black"/>
      <family val="2"/>
    </font>
    <font>
      <sz val="11"/>
      <color indexed="8"/>
      <name val="HGPｺﾞｼｯｸM"/>
      <family val="3"/>
      <charset val="128"/>
    </font>
    <font>
      <sz val="11"/>
      <color theme="1"/>
      <name val="HGP創英角ｺﾞｼｯｸUB"/>
      <family val="3"/>
      <charset val="128"/>
    </font>
    <font>
      <sz val="16"/>
      <color indexed="8"/>
      <name val="HGP創英角ｺﾞｼｯｸUB"/>
      <family val="3"/>
      <charset val="128"/>
    </font>
    <font>
      <sz val="22"/>
      <color indexed="8"/>
      <name val="HGP創英角ｺﾞｼｯｸUB"/>
      <family val="3"/>
      <charset val="128"/>
    </font>
    <font>
      <sz val="18"/>
      <color theme="0"/>
      <name val="HGP創英角ｺﾞｼｯｸUB"/>
      <family val="3"/>
      <charset val="128"/>
    </font>
    <font>
      <sz val="16"/>
      <color theme="0"/>
      <name val="HGP創英角ｺﾞｼｯｸUB"/>
      <family val="3"/>
      <charset val="128"/>
    </font>
    <font>
      <sz val="11"/>
      <color theme="1"/>
      <name val="ＭＳ Ｐゴシック"/>
      <family val="3"/>
      <charset val="128"/>
      <scheme val="minor"/>
    </font>
    <font>
      <b/>
      <sz val="11"/>
      <color indexed="8"/>
      <name val="HG丸ｺﾞｼｯｸM-PRO"/>
      <family val="3"/>
      <charset val="128"/>
    </font>
    <font>
      <sz val="36"/>
      <color indexed="8"/>
      <name val="HGP創英角ｺﾞｼｯｸUB"/>
      <family val="3"/>
      <charset val="128"/>
    </font>
    <font>
      <sz val="16"/>
      <color rgb="FFFF0000"/>
      <name val="HGP創英角ｺﾞｼｯｸUB"/>
      <family val="3"/>
      <charset val="128"/>
    </font>
    <font>
      <sz val="10"/>
      <color theme="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s>
  <fills count="11">
    <fill>
      <patternFill patternType="none"/>
    </fill>
    <fill>
      <patternFill patternType="gray125"/>
    </fill>
    <fill>
      <patternFill patternType="solid">
        <fgColor indexed="51"/>
        <bgColor indexed="64"/>
      </patternFill>
    </fill>
    <fill>
      <patternFill patternType="solid">
        <fgColor indexed="44"/>
        <bgColor indexed="64"/>
      </patternFill>
    </fill>
    <fill>
      <patternFill patternType="solid">
        <fgColor indexed="50"/>
        <bgColor indexed="64"/>
      </patternFill>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4.9989318521683403E-2"/>
        <bgColor indexed="64"/>
      </patternFill>
    </fill>
  </fills>
  <borders count="72">
    <border>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ck">
        <color indexed="51"/>
      </left>
      <right/>
      <top style="thick">
        <color indexed="51"/>
      </top>
      <bottom/>
      <diagonal/>
    </border>
    <border>
      <left/>
      <right/>
      <top style="thick">
        <color indexed="51"/>
      </top>
      <bottom/>
      <diagonal/>
    </border>
    <border>
      <left/>
      <right style="thick">
        <color indexed="51"/>
      </right>
      <top style="thick">
        <color indexed="51"/>
      </top>
      <bottom/>
      <diagonal/>
    </border>
    <border>
      <left style="thick">
        <color indexed="51"/>
      </left>
      <right/>
      <top/>
      <bottom/>
      <diagonal/>
    </border>
    <border>
      <left/>
      <right style="thick">
        <color indexed="51"/>
      </right>
      <top/>
      <bottom/>
      <diagonal/>
    </border>
    <border>
      <left style="thick">
        <color indexed="51"/>
      </left>
      <right/>
      <top/>
      <bottom style="thick">
        <color indexed="51"/>
      </bottom>
      <diagonal/>
    </border>
    <border>
      <left/>
      <right/>
      <top/>
      <bottom style="thick">
        <color indexed="51"/>
      </bottom>
      <diagonal/>
    </border>
    <border>
      <left/>
      <right style="thick">
        <color indexed="51"/>
      </right>
      <top/>
      <bottom style="thick">
        <color indexed="51"/>
      </bottom>
      <diagonal/>
    </border>
    <border>
      <left style="thick">
        <color indexed="50"/>
      </left>
      <right/>
      <top style="thick">
        <color indexed="50"/>
      </top>
      <bottom/>
      <diagonal/>
    </border>
    <border>
      <left/>
      <right/>
      <top style="thick">
        <color indexed="50"/>
      </top>
      <bottom/>
      <diagonal/>
    </border>
    <border>
      <left/>
      <right style="thick">
        <color indexed="50"/>
      </right>
      <top style="thick">
        <color indexed="50"/>
      </top>
      <bottom/>
      <diagonal/>
    </border>
    <border>
      <left style="thick">
        <color indexed="50"/>
      </left>
      <right/>
      <top/>
      <bottom/>
      <diagonal/>
    </border>
    <border>
      <left/>
      <right style="thick">
        <color indexed="50"/>
      </right>
      <top/>
      <bottom/>
      <diagonal/>
    </border>
    <border>
      <left style="thick">
        <color indexed="50"/>
      </left>
      <right/>
      <top/>
      <bottom style="thick">
        <color indexed="50"/>
      </bottom>
      <diagonal/>
    </border>
    <border>
      <left/>
      <right/>
      <top/>
      <bottom style="thick">
        <color indexed="50"/>
      </bottom>
      <diagonal/>
    </border>
    <border>
      <left/>
      <right style="thick">
        <color indexed="50"/>
      </right>
      <top/>
      <bottom style="thick">
        <color indexed="5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right/>
      <top/>
      <bottom style="thick">
        <color rgb="FFFF0000"/>
      </bottom>
      <diagonal/>
    </border>
    <border>
      <left/>
      <right style="thick">
        <color rgb="FFFF0000"/>
      </right>
      <top/>
      <bottom style="thick">
        <color rgb="FFFF0000"/>
      </bottom>
      <diagonal/>
    </border>
    <border>
      <left style="thick">
        <color indexed="44"/>
      </left>
      <right/>
      <top style="thick">
        <color indexed="44"/>
      </top>
      <bottom/>
      <diagonal/>
    </border>
    <border>
      <left/>
      <right/>
      <top style="thick">
        <color indexed="44"/>
      </top>
      <bottom/>
      <diagonal/>
    </border>
    <border>
      <left/>
      <right style="thick">
        <color indexed="44"/>
      </right>
      <top style="thick">
        <color indexed="44"/>
      </top>
      <bottom/>
      <diagonal/>
    </border>
    <border>
      <left style="thick">
        <color indexed="44"/>
      </left>
      <right/>
      <top/>
      <bottom/>
      <diagonal/>
    </border>
    <border>
      <left/>
      <right style="thick">
        <color indexed="44"/>
      </right>
      <top/>
      <bottom/>
      <diagonal/>
    </border>
    <border>
      <left style="thick">
        <color indexed="44"/>
      </left>
      <right/>
      <top/>
      <bottom style="thick">
        <color indexed="44"/>
      </bottom>
      <diagonal/>
    </border>
    <border>
      <left/>
      <right/>
      <top/>
      <bottom style="thick">
        <color indexed="44"/>
      </bottom>
      <diagonal/>
    </border>
    <border>
      <left/>
      <right style="thick">
        <color indexed="44"/>
      </right>
      <top/>
      <bottom style="thick">
        <color indexed="4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rgb="FFFF0000"/>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ck">
        <color auto="1"/>
      </left>
      <right style="thick">
        <color auto="1"/>
      </right>
      <top style="thick">
        <color auto="1"/>
      </top>
      <bottom style="thin">
        <color indexed="64"/>
      </bottom>
      <diagonal/>
    </border>
    <border>
      <left style="thick">
        <color auto="1"/>
      </left>
      <right style="thick">
        <color auto="1"/>
      </right>
      <top style="thin">
        <color indexed="64"/>
      </top>
      <bottom style="thin">
        <color indexed="64"/>
      </bottom>
      <diagonal/>
    </border>
    <border>
      <left style="thick">
        <color auto="1"/>
      </left>
      <right style="thick">
        <color auto="1"/>
      </right>
      <top style="thin">
        <color indexed="64"/>
      </top>
      <bottom style="thick">
        <color auto="1"/>
      </bottom>
      <diagonal/>
    </border>
    <border>
      <left style="thick">
        <color rgb="FFFF0000"/>
      </left>
      <right style="thick">
        <color rgb="FFFF0000"/>
      </right>
      <top style="thick">
        <color rgb="FFFF0000"/>
      </top>
      <bottom style="thick">
        <color rgb="FFFF0000"/>
      </bottom>
      <diagonal/>
    </border>
    <border>
      <left style="thick">
        <color auto="1"/>
      </left>
      <right style="thick">
        <color auto="1"/>
      </right>
      <top/>
      <bottom style="thick">
        <color auto="1"/>
      </bottom>
      <diagonal/>
    </border>
  </borders>
  <cellStyleXfs count="3">
    <xf numFmtId="0" fontId="0" fillId="0" borderId="0">
      <alignment vertical="center"/>
    </xf>
    <xf numFmtId="38" fontId="29" fillId="0" borderId="0" applyFont="0" applyFill="0" applyBorder="0" applyAlignment="0" applyProtection="0">
      <alignment vertical="center"/>
    </xf>
    <xf numFmtId="6" fontId="29" fillId="0" borderId="0" applyFont="0" applyFill="0" applyBorder="0" applyAlignment="0" applyProtection="0">
      <alignment vertical="center"/>
    </xf>
  </cellStyleXfs>
  <cellXfs count="168">
    <xf numFmtId="0" fontId="0" fillId="0" borderId="0" xfId="0">
      <alignment vertical="center"/>
    </xf>
    <xf numFmtId="0" fontId="4" fillId="0" borderId="0" xfId="0" applyFont="1">
      <alignment vertical="center"/>
    </xf>
    <xf numFmtId="177" fontId="4" fillId="0" borderId="0" xfId="0" applyNumberFormat="1" applyFont="1">
      <alignment vertical="center"/>
    </xf>
    <xf numFmtId="0" fontId="4" fillId="0" borderId="1" xfId="0" applyFont="1" applyFill="1" applyBorder="1">
      <alignment vertical="center"/>
    </xf>
    <xf numFmtId="0" fontId="4" fillId="0" borderId="2" xfId="0" applyFont="1" applyBorder="1">
      <alignment vertical="center"/>
    </xf>
    <xf numFmtId="0" fontId="5" fillId="0" borderId="0" xfId="0" applyFont="1" applyFill="1" applyBorder="1">
      <alignment vertical="center"/>
    </xf>
    <xf numFmtId="0" fontId="3" fillId="0" borderId="0" xfId="0" applyFont="1" applyFill="1" applyBorder="1">
      <alignment vertical="center"/>
    </xf>
    <xf numFmtId="176" fontId="5" fillId="0" borderId="0" xfId="0" applyNumberFormat="1" applyFont="1" applyFill="1" applyBorder="1" applyAlignment="1">
      <alignment vertical="center"/>
    </xf>
    <xf numFmtId="176" fontId="4" fillId="0" borderId="0" xfId="0" applyNumberFormat="1" applyFont="1" applyFill="1" applyBorder="1" applyAlignment="1">
      <alignment vertical="center"/>
    </xf>
    <xf numFmtId="0" fontId="6" fillId="0" borderId="0" xfId="0" applyFont="1" applyFill="1" applyBorder="1">
      <alignment vertical="center"/>
    </xf>
    <xf numFmtId="0" fontId="0" fillId="0" borderId="0" xfId="0" applyAlignment="1">
      <alignment vertical="center"/>
    </xf>
    <xf numFmtId="0" fontId="7" fillId="0" borderId="0" xfId="0" applyFont="1" applyAlignment="1">
      <alignment vertical="center"/>
    </xf>
    <xf numFmtId="0" fontId="4" fillId="0" borderId="0" xfId="0" applyFont="1" applyBorder="1">
      <alignment vertical="center"/>
    </xf>
    <xf numFmtId="0" fontId="8" fillId="0" borderId="0" xfId="0" applyFont="1" applyAlignment="1">
      <alignment horizontal="left" vertical="center"/>
    </xf>
    <xf numFmtId="177" fontId="4" fillId="0" borderId="0" xfId="0" applyNumberFormat="1" applyFont="1" applyBorder="1">
      <alignment vertical="center"/>
    </xf>
    <xf numFmtId="0" fontId="4"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0" xfId="0" applyFont="1">
      <alignment vertical="center"/>
    </xf>
    <xf numFmtId="0" fontId="11" fillId="0" borderId="0" xfId="0" applyFont="1" applyAlignment="1">
      <alignment horizontal="center" vertical="center"/>
    </xf>
    <xf numFmtId="0" fontId="14" fillId="0" borderId="0" xfId="0" applyFont="1" applyBorder="1" applyAlignment="1">
      <alignment horizontal="left" vertical="center"/>
    </xf>
    <xf numFmtId="0" fontId="13"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3" fillId="0" borderId="0" xfId="0" applyFont="1">
      <alignment vertical="center"/>
    </xf>
    <xf numFmtId="0" fontId="23" fillId="0" borderId="0" xfId="0" applyFont="1" applyBorder="1">
      <alignment vertical="center"/>
    </xf>
    <xf numFmtId="177" fontId="23" fillId="0" borderId="0" xfId="0" applyNumberFormat="1" applyFont="1" applyBorder="1">
      <alignment vertical="center"/>
    </xf>
    <xf numFmtId="0" fontId="23" fillId="0" borderId="0" xfId="0" applyFont="1" applyFill="1" applyBorder="1">
      <alignment vertical="center"/>
    </xf>
    <xf numFmtId="177" fontId="22" fillId="0" borderId="0" xfId="0" applyNumberFormat="1" applyFont="1" applyAlignment="1">
      <alignment horizontal="center" vertical="center"/>
    </xf>
    <xf numFmtId="177" fontId="21" fillId="0" borderId="0" xfId="0" applyNumberFormat="1" applyFont="1" applyAlignment="1">
      <alignment horizontal="center" vertical="center"/>
    </xf>
    <xf numFmtId="0" fontId="16" fillId="0" borderId="0" xfId="0" applyFont="1" applyBorder="1" applyAlignment="1">
      <alignment horizontal="left" vertical="center"/>
    </xf>
    <xf numFmtId="0" fontId="4" fillId="0" borderId="0" xfId="0" applyFont="1" applyAlignment="1">
      <alignment horizontal="left" vertical="center"/>
    </xf>
    <xf numFmtId="0" fontId="27" fillId="0" borderId="0" xfId="0" applyFont="1">
      <alignment vertical="center"/>
    </xf>
    <xf numFmtId="0" fontId="25" fillId="0" borderId="5" xfId="0" applyFont="1" applyBorder="1" applyAlignment="1">
      <alignment vertical="center"/>
    </xf>
    <xf numFmtId="0" fontId="24" fillId="0" borderId="5" xfId="0" applyFont="1" applyBorder="1" applyAlignment="1">
      <alignment vertical="center"/>
    </xf>
    <xf numFmtId="5" fontId="4" fillId="0" borderId="4" xfId="0" applyNumberFormat="1" applyFont="1" applyBorder="1" applyAlignment="1">
      <alignment vertical="center"/>
    </xf>
    <xf numFmtId="5" fontId="4" fillId="0" borderId="40" xfId="0" applyNumberFormat="1" applyFont="1" applyBorder="1" applyAlignment="1">
      <alignment vertical="center"/>
    </xf>
    <xf numFmtId="5" fontId="4" fillId="0" borderId="38" xfId="0" applyNumberFormat="1" applyFont="1" applyBorder="1" applyAlignment="1">
      <alignment vertical="center"/>
    </xf>
    <xf numFmtId="5" fontId="4" fillId="0" borderId="41" xfId="0" applyNumberFormat="1" applyFont="1" applyBorder="1" applyAlignment="1">
      <alignment vertical="center"/>
    </xf>
    <xf numFmtId="0" fontId="4" fillId="7" borderId="42" xfId="0" applyFont="1" applyFill="1" applyBorder="1">
      <alignment vertical="center"/>
    </xf>
    <xf numFmtId="0" fontId="30" fillId="0" borderId="0" xfId="0" applyFont="1">
      <alignment vertical="center"/>
    </xf>
    <xf numFmtId="0" fontId="4" fillId="0" borderId="1" xfId="0" applyFont="1" applyBorder="1">
      <alignment vertical="center"/>
    </xf>
    <xf numFmtId="0" fontId="4" fillId="7" borderId="46" xfId="0" applyFont="1" applyFill="1" applyBorder="1">
      <alignment vertical="center"/>
    </xf>
    <xf numFmtId="0" fontId="24" fillId="0" borderId="0" xfId="0" applyFont="1" applyBorder="1" applyAlignment="1">
      <alignment vertical="center"/>
    </xf>
    <xf numFmtId="0" fontId="30" fillId="2" borderId="3" xfId="0" applyFont="1" applyFill="1" applyBorder="1">
      <alignment vertical="center"/>
    </xf>
    <xf numFmtId="0" fontId="30" fillId="2" borderId="37" xfId="0" applyFont="1" applyFill="1" applyBorder="1" applyAlignment="1">
      <alignment horizontal="center" vertical="center" wrapText="1"/>
    </xf>
    <xf numFmtId="0" fontId="30" fillId="2" borderId="39" xfId="0" applyFont="1" applyFill="1" applyBorder="1" applyAlignment="1">
      <alignment horizontal="center" vertical="center" wrapText="1"/>
    </xf>
    <xf numFmtId="0" fontId="31" fillId="0" borderId="0" xfId="0" applyFont="1">
      <alignment vertical="center"/>
    </xf>
    <xf numFmtId="0" fontId="4" fillId="8" borderId="1" xfId="0" applyFont="1" applyFill="1" applyBorder="1">
      <alignment vertical="center"/>
    </xf>
    <xf numFmtId="5" fontId="4" fillId="8" borderId="4" xfId="0" applyNumberFormat="1" applyFont="1" applyFill="1" applyBorder="1" applyAlignment="1">
      <alignment vertical="center"/>
    </xf>
    <xf numFmtId="5" fontId="4" fillId="8" borderId="40" xfId="0" applyNumberFormat="1" applyFont="1" applyFill="1" applyBorder="1" applyAlignment="1">
      <alignment vertical="center"/>
    </xf>
    <xf numFmtId="0" fontId="4" fillId="9" borderId="1" xfId="0" applyFont="1" applyFill="1" applyBorder="1">
      <alignment vertical="center"/>
    </xf>
    <xf numFmtId="0" fontId="4" fillId="9" borderId="2" xfId="0" applyFont="1" applyFill="1" applyBorder="1">
      <alignment vertical="center"/>
    </xf>
    <xf numFmtId="0" fontId="4" fillId="9" borderId="43" xfId="0" applyFont="1" applyFill="1" applyBorder="1">
      <alignment vertical="center"/>
    </xf>
    <xf numFmtId="0" fontId="4" fillId="8" borderId="50" xfId="0" applyFont="1" applyFill="1" applyBorder="1">
      <alignment vertical="center"/>
    </xf>
    <xf numFmtId="5" fontId="4" fillId="8" borderId="51" xfId="0" applyNumberFormat="1" applyFont="1" applyFill="1" applyBorder="1" applyAlignment="1">
      <alignment vertical="center"/>
    </xf>
    <xf numFmtId="0" fontId="0" fillId="0" borderId="4" xfId="0" applyBorder="1" applyAlignment="1">
      <alignment horizontal="center" vertical="center"/>
    </xf>
    <xf numFmtId="0" fontId="33" fillId="0" borderId="4" xfId="0" applyFont="1" applyBorder="1" applyAlignment="1">
      <alignment horizontal="center" vertical="center"/>
    </xf>
    <xf numFmtId="178" fontId="0" fillId="0" borderId="4" xfId="0" applyNumberFormat="1" applyBorder="1">
      <alignment vertical="center"/>
    </xf>
    <xf numFmtId="179" fontId="0" fillId="0" borderId="4" xfId="0" applyNumberFormat="1" applyBorder="1">
      <alignment vertical="center"/>
    </xf>
    <xf numFmtId="0" fontId="0" fillId="0" borderId="4" xfId="0" applyBorder="1">
      <alignment vertical="center"/>
    </xf>
    <xf numFmtId="0" fontId="34" fillId="0" borderId="42" xfId="0" applyFont="1" applyBorder="1" applyAlignment="1">
      <alignment horizontal="center" vertical="center"/>
    </xf>
    <xf numFmtId="180" fontId="0" fillId="0" borderId="37" xfId="0" applyNumberFormat="1" applyBorder="1" applyAlignment="1">
      <alignment horizontal="center" vertical="center"/>
    </xf>
    <xf numFmtId="0" fontId="34" fillId="0" borderId="43" xfId="0" applyFont="1" applyBorder="1" applyAlignment="1">
      <alignment horizontal="center" vertical="center"/>
    </xf>
    <xf numFmtId="180" fontId="0" fillId="0" borderId="38" xfId="0" applyNumberFormat="1" applyBorder="1" applyAlignment="1">
      <alignment horizontal="center" vertical="center"/>
    </xf>
    <xf numFmtId="0" fontId="34" fillId="0" borderId="65" xfId="0" applyFont="1" applyBorder="1" applyAlignment="1">
      <alignment horizontal="center" vertical="center"/>
    </xf>
    <xf numFmtId="180" fontId="0" fillId="0" borderId="4" xfId="0" applyNumberFormat="1" applyBorder="1" applyAlignment="1">
      <alignment horizontal="center" vertical="center"/>
    </xf>
    <xf numFmtId="0" fontId="34" fillId="0" borderId="66" xfId="0" applyFont="1" applyBorder="1" applyAlignment="1">
      <alignment horizontal="center" vertical="center"/>
    </xf>
    <xf numFmtId="180" fontId="0" fillId="0" borderId="51" xfId="0" applyNumberFormat="1" applyBorder="1" applyAlignment="1">
      <alignment horizontal="center" vertical="center"/>
    </xf>
    <xf numFmtId="5" fontId="4" fillId="9" borderId="47" xfId="0" applyNumberFormat="1" applyFont="1" applyFill="1" applyBorder="1" applyProtection="1">
      <alignment vertical="center"/>
      <protection locked="0"/>
    </xf>
    <xf numFmtId="5" fontId="4" fillId="9" borderId="48" xfId="0" applyNumberFormat="1" applyFont="1" applyFill="1" applyBorder="1" applyProtection="1">
      <alignment vertical="center"/>
      <protection locked="0"/>
    </xf>
    <xf numFmtId="5" fontId="4" fillId="9" borderId="49" xfId="0" applyNumberFormat="1" applyFont="1" applyFill="1" applyBorder="1" applyProtection="1">
      <alignment vertical="center"/>
      <protection locked="0"/>
    </xf>
    <xf numFmtId="38" fontId="4" fillId="0" borderId="47" xfId="1" applyFont="1" applyBorder="1" applyProtection="1">
      <alignment vertical="center"/>
      <protection locked="0"/>
    </xf>
    <xf numFmtId="38" fontId="4" fillId="9" borderId="49" xfId="1" applyFont="1" applyFill="1" applyBorder="1" applyProtection="1">
      <alignment vertical="center"/>
      <protection locked="0"/>
    </xf>
    <xf numFmtId="6" fontId="4" fillId="9" borderId="71" xfId="2" applyFont="1" applyFill="1" applyBorder="1">
      <alignment vertical="center"/>
    </xf>
    <xf numFmtId="38" fontId="4" fillId="0" borderId="70" xfId="1" applyFont="1" applyBorder="1" applyProtection="1">
      <alignment vertical="center"/>
      <protection locked="0"/>
    </xf>
    <xf numFmtId="0" fontId="4" fillId="0" borderId="44" xfId="0" applyFont="1" applyBorder="1" applyAlignment="1">
      <alignment horizontal="left" vertical="center"/>
    </xf>
    <xf numFmtId="0" fontId="4" fillId="0" borderId="4" xfId="0" applyFont="1" applyBorder="1" applyAlignment="1">
      <alignment horizontal="left" vertical="center"/>
    </xf>
    <xf numFmtId="0" fontId="4" fillId="0" borderId="40" xfId="0" applyFont="1" applyBorder="1" applyAlignment="1">
      <alignment horizontal="left" vertical="center"/>
    </xf>
    <xf numFmtId="0" fontId="4" fillId="9" borderId="45" xfId="0" applyFont="1" applyFill="1" applyBorder="1" applyAlignment="1">
      <alignment horizontal="left" vertical="center"/>
    </xf>
    <xf numFmtId="0" fontId="4" fillId="9" borderId="38" xfId="0" applyFont="1" applyFill="1" applyBorder="1" applyAlignment="1">
      <alignment horizontal="left" vertical="center"/>
    </xf>
    <xf numFmtId="0" fontId="4" fillId="9" borderId="41" xfId="0" applyFont="1" applyFill="1" applyBorder="1" applyAlignment="1">
      <alignment horizontal="left" vertical="center"/>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7" borderId="37" xfId="0" applyFont="1" applyFill="1" applyBorder="1" applyAlignment="1">
      <alignment horizontal="left" vertical="center"/>
    </xf>
    <xf numFmtId="0" fontId="4" fillId="7" borderId="39" xfId="0" applyFont="1" applyFill="1" applyBorder="1" applyAlignment="1">
      <alignment horizontal="left" vertical="center"/>
    </xf>
    <xf numFmtId="0" fontId="4" fillId="9" borderId="1" xfId="0" applyFont="1" applyFill="1" applyBorder="1" applyAlignment="1">
      <alignment horizontal="left" vertical="center"/>
    </xf>
    <xf numFmtId="0" fontId="4" fillId="9" borderId="2" xfId="0" applyFont="1" applyFill="1" applyBorder="1" applyAlignment="1">
      <alignment horizontal="left" vertical="center"/>
    </xf>
    <xf numFmtId="5" fontId="4" fillId="9" borderId="67" xfId="0" applyNumberFormat="1" applyFont="1" applyFill="1" applyBorder="1" applyAlignment="1">
      <alignment horizontal="right" vertical="center"/>
    </xf>
    <xf numFmtId="5" fontId="4" fillId="9" borderId="68" xfId="0" applyNumberFormat="1" applyFont="1" applyFill="1" applyBorder="1" applyAlignment="1">
      <alignment horizontal="right" vertical="center"/>
    </xf>
    <xf numFmtId="5" fontId="4" fillId="9" borderId="69" xfId="0" applyNumberFormat="1" applyFont="1" applyFill="1" applyBorder="1" applyAlignment="1">
      <alignment horizontal="right" vertical="center"/>
    </xf>
    <xf numFmtId="0" fontId="4" fillId="9" borderId="44" xfId="0" applyFont="1" applyFill="1" applyBorder="1" applyAlignment="1">
      <alignment horizontal="left" vertical="center" wrapText="1"/>
    </xf>
    <xf numFmtId="0" fontId="4" fillId="9" borderId="4" xfId="0" applyFont="1" applyFill="1" applyBorder="1" applyAlignment="1">
      <alignment horizontal="left" vertical="center" wrapText="1"/>
    </xf>
    <xf numFmtId="0" fontId="4" fillId="9" borderId="40" xfId="0" applyFont="1" applyFill="1" applyBorder="1" applyAlignment="1">
      <alignment horizontal="left" vertical="center" wrapText="1"/>
    </xf>
    <xf numFmtId="0" fontId="4" fillId="9" borderId="45" xfId="0" applyFont="1" applyFill="1" applyBorder="1" applyAlignment="1">
      <alignment horizontal="left" vertical="center" wrapText="1"/>
    </xf>
    <xf numFmtId="0" fontId="4" fillId="9" borderId="38"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28" fillId="3" borderId="0" xfId="0" applyFont="1" applyFill="1" applyAlignment="1">
      <alignment horizontal="center" vertical="center" wrapText="1"/>
    </xf>
    <xf numFmtId="0" fontId="28" fillId="3" borderId="0" xfId="0" applyFont="1" applyFill="1" applyAlignment="1">
      <alignment horizontal="center" vertical="center"/>
    </xf>
    <xf numFmtId="0" fontId="4" fillId="9" borderId="52" xfId="0" applyFont="1" applyFill="1" applyBorder="1" applyAlignment="1">
      <alignment horizontal="left" vertical="center" wrapText="1"/>
    </xf>
    <xf numFmtId="0" fontId="4" fillId="9" borderId="53" xfId="0" applyFont="1" applyFill="1" applyBorder="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29" xfId="0" applyFont="1" applyBorder="1" applyAlignment="1">
      <alignment horizontal="left" vertical="center"/>
    </xf>
    <xf numFmtId="0" fontId="14" fillId="0" borderId="30" xfId="0" applyFont="1" applyBorder="1" applyAlignment="1">
      <alignment horizontal="left"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14" fillId="0" borderId="0" xfId="0" applyFont="1" applyBorder="1" applyAlignment="1">
      <alignment horizontal="left" vertical="center"/>
    </xf>
    <xf numFmtId="0" fontId="14" fillId="0" borderId="33" xfId="0" applyFont="1" applyBorder="1" applyAlignment="1">
      <alignment horizontal="left" vertical="center"/>
    </xf>
    <xf numFmtId="0" fontId="14" fillId="0" borderId="34" xfId="0" applyFont="1" applyBorder="1" applyAlignment="1">
      <alignment horizontal="left" vertical="center"/>
    </xf>
    <xf numFmtId="0" fontId="14" fillId="0" borderId="35" xfId="0" applyFont="1" applyBorder="1" applyAlignment="1">
      <alignment horizontal="left" vertical="center"/>
    </xf>
    <xf numFmtId="0" fontId="14" fillId="0" borderId="36" xfId="0" applyFont="1" applyBorder="1" applyAlignment="1">
      <alignment horizontal="left" vertical="center"/>
    </xf>
    <xf numFmtId="0" fontId="17" fillId="6" borderId="22" xfId="0" applyFont="1" applyFill="1" applyBorder="1" applyAlignment="1">
      <alignment horizontal="center" vertical="center" wrapText="1"/>
    </xf>
    <xf numFmtId="0" fontId="17" fillId="6" borderId="23" xfId="0" applyFont="1" applyFill="1" applyBorder="1" applyAlignment="1">
      <alignment horizontal="center" vertical="center"/>
    </xf>
    <xf numFmtId="0" fontId="17" fillId="6" borderId="25" xfId="0" applyFont="1" applyFill="1" applyBorder="1" applyAlignment="1">
      <alignment horizontal="center" vertical="center"/>
    </xf>
    <xf numFmtId="0" fontId="17" fillId="6" borderId="0" xfId="0" applyFont="1" applyFill="1" applyBorder="1" applyAlignment="1">
      <alignment horizontal="center" vertical="center"/>
    </xf>
    <xf numFmtId="176" fontId="18" fillId="5" borderId="23" xfId="0" applyNumberFormat="1" applyFont="1" applyFill="1" applyBorder="1" applyAlignment="1">
      <alignment horizontal="center" vertical="center" shrinkToFit="1"/>
    </xf>
    <xf numFmtId="176" fontId="18" fillId="5" borderId="0" xfId="0" applyNumberFormat="1" applyFont="1" applyFill="1" applyBorder="1" applyAlignment="1">
      <alignment horizontal="center" vertical="center" shrinkToFit="1"/>
    </xf>
    <xf numFmtId="176" fontId="18" fillId="5" borderId="27" xfId="0" applyNumberFormat="1" applyFont="1" applyFill="1" applyBorder="1" applyAlignment="1">
      <alignment horizontal="center" vertical="center" shrinkToFit="1"/>
    </xf>
    <xf numFmtId="176" fontId="12" fillId="5" borderId="23" xfId="0" applyNumberFormat="1" applyFont="1" applyFill="1" applyBorder="1" applyAlignment="1">
      <alignment horizontal="center" vertical="center" wrapText="1" shrinkToFit="1"/>
    </xf>
    <xf numFmtId="176" fontId="12" fillId="5" borderId="24" xfId="0" applyNumberFormat="1" applyFont="1" applyFill="1" applyBorder="1" applyAlignment="1">
      <alignment horizontal="center" vertical="center" wrapText="1" shrinkToFit="1"/>
    </xf>
    <xf numFmtId="176" fontId="12" fillId="5" borderId="0" xfId="0" applyNumberFormat="1" applyFont="1" applyFill="1" applyBorder="1" applyAlignment="1">
      <alignment horizontal="center" vertical="center" wrapText="1" shrinkToFit="1"/>
    </xf>
    <xf numFmtId="176" fontId="12" fillId="5" borderId="26" xfId="0" applyNumberFormat="1" applyFont="1" applyFill="1" applyBorder="1" applyAlignment="1">
      <alignment horizontal="center" vertical="center" wrapText="1" shrinkToFit="1"/>
    </xf>
    <xf numFmtId="176" fontId="12" fillId="5" borderId="27" xfId="0" applyNumberFormat="1" applyFont="1" applyFill="1" applyBorder="1" applyAlignment="1">
      <alignment horizontal="center" vertical="center" wrapText="1" shrinkToFit="1"/>
    </xf>
    <xf numFmtId="176" fontId="12" fillId="5" borderId="28" xfId="0" applyNumberFormat="1" applyFont="1" applyFill="1" applyBorder="1" applyAlignment="1">
      <alignment horizontal="center" vertical="center" wrapText="1" shrinkToFit="1"/>
    </xf>
    <xf numFmtId="177" fontId="21" fillId="0" borderId="0" xfId="0" applyNumberFormat="1" applyFont="1" applyAlignment="1">
      <alignment horizontal="right" vertical="center"/>
    </xf>
    <xf numFmtId="0" fontId="28" fillId="4" borderId="0" xfId="0" applyFont="1" applyFill="1" applyAlignment="1">
      <alignment horizontal="center" vertical="center" wrapText="1"/>
    </xf>
    <xf numFmtId="0" fontId="20" fillId="0" borderId="0" xfId="0" applyFont="1" applyAlignment="1">
      <alignment horizontal="right" vertical="center"/>
    </xf>
    <xf numFmtId="0" fontId="26" fillId="0" borderId="0" xfId="0" applyFont="1" applyAlignment="1">
      <alignment horizontal="left" vertical="center"/>
    </xf>
    <xf numFmtId="0" fontId="4" fillId="0" borderId="0" xfId="0" applyFont="1" applyAlignment="1">
      <alignment horizontal="center" vertical="center"/>
    </xf>
    <xf numFmtId="0" fontId="19" fillId="0" borderId="0" xfId="0" applyFont="1" applyAlignment="1">
      <alignment horizontal="center" vertical="center"/>
    </xf>
    <xf numFmtId="0" fontId="28" fillId="2" borderId="0" xfId="0" applyFont="1" applyFill="1" applyAlignment="1">
      <alignment horizontal="center" vertical="center" wrapText="1"/>
    </xf>
    <xf numFmtId="0" fontId="28" fillId="2" borderId="0" xfId="0" applyFont="1" applyFill="1" applyAlignment="1">
      <alignment horizontal="center" vertical="center"/>
    </xf>
    <xf numFmtId="177" fontId="22" fillId="0" borderId="0" xfId="0" applyNumberFormat="1" applyFont="1" applyAlignment="1">
      <alignment horizontal="center"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6" fillId="0" borderId="17" xfId="0" applyFont="1" applyBorder="1" applyAlignment="1">
      <alignment horizontal="left" vertical="center"/>
    </xf>
    <xf numFmtId="0" fontId="16" fillId="0" borderId="0"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4" fillId="9" borderId="44" xfId="0" applyFont="1" applyFill="1" applyBorder="1" applyAlignment="1">
      <alignment horizontal="left" vertical="center"/>
    </xf>
    <xf numFmtId="0" fontId="4" fillId="9" borderId="4" xfId="0" applyFont="1" applyFill="1" applyBorder="1" applyAlignment="1">
      <alignment horizontal="left" vertical="center"/>
    </xf>
    <xf numFmtId="0" fontId="4" fillId="9" borderId="40" xfId="0" applyFont="1" applyFill="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0" fillId="0" borderId="58" xfId="0" applyBorder="1" applyAlignment="1">
      <alignment horizontal="center" vertical="center" wrapText="1"/>
    </xf>
    <xf numFmtId="0" fontId="0" fillId="0" borderId="61" xfId="0" applyBorder="1" applyAlignment="1">
      <alignment horizontal="center" vertical="center" wrapText="1"/>
    </xf>
    <xf numFmtId="0" fontId="0" fillId="0" borderId="64" xfId="0" applyBorder="1" applyAlignment="1">
      <alignment horizontal="center" vertical="center" wrapText="1"/>
    </xf>
    <xf numFmtId="0" fontId="34" fillId="10" borderId="57" xfId="0" applyFont="1" applyFill="1" applyBorder="1" applyAlignment="1">
      <alignment horizontal="center" vertical="center"/>
    </xf>
    <xf numFmtId="0" fontId="34" fillId="10" borderId="59" xfId="0" applyFont="1" applyFill="1" applyBorder="1" applyAlignment="1">
      <alignment horizontal="center" vertical="center"/>
    </xf>
    <xf numFmtId="0" fontId="34" fillId="10" borderId="62" xfId="0" applyFont="1" applyFill="1" applyBorder="1" applyAlignment="1">
      <alignment horizontal="center" vertical="center"/>
    </xf>
    <xf numFmtId="0" fontId="34" fillId="10" borderId="46" xfId="0" applyFont="1" applyFill="1" applyBorder="1" applyAlignment="1">
      <alignment horizontal="center" vertical="center" wrapText="1"/>
    </xf>
    <xf numFmtId="0" fontId="34" fillId="10" borderId="60" xfId="0" applyFont="1" applyFill="1" applyBorder="1" applyAlignment="1">
      <alignment horizontal="center" vertical="center" wrapText="1"/>
    </xf>
    <xf numFmtId="0" fontId="34" fillId="10" borderId="63" xfId="0" applyFont="1" applyFill="1" applyBorder="1" applyAlignment="1">
      <alignment horizontal="center" vertical="center" wrapText="1"/>
    </xf>
    <xf numFmtId="0" fontId="34" fillId="10" borderId="58" xfId="0" applyFont="1" applyFill="1" applyBorder="1" applyAlignment="1">
      <alignment horizontal="center" vertical="center"/>
    </xf>
    <xf numFmtId="0" fontId="34" fillId="10" borderId="61" xfId="0" applyFont="1" applyFill="1" applyBorder="1" applyAlignment="1">
      <alignment horizontal="center" vertical="center"/>
    </xf>
    <xf numFmtId="0" fontId="34" fillId="10" borderId="64" xfId="0" applyFont="1" applyFill="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5.5464926590538671E-2"/>
          <c:y val="1.2861736334405207E-2"/>
          <c:w val="0.94127243066884536"/>
          <c:h val="0.93569131832797803"/>
        </c:manualLayout>
      </c:layout>
      <c:bar3DChart>
        <c:barDir val="bar"/>
        <c:grouping val="stacked"/>
        <c:varyColors val="0"/>
        <c:ser>
          <c:idx val="0"/>
          <c:order val="0"/>
          <c:tx>
            <c:strRef>
              <c:f>試算効果!$Z$37</c:f>
              <c:strCache>
                <c:ptCount val="1"/>
                <c:pt idx="0">
                  <c:v>①人件費（作業コスト）</c:v>
                </c:pt>
              </c:strCache>
            </c:strRef>
          </c:tx>
          <c:invertIfNegative val="0"/>
          <c:cat>
            <c:strRef>
              <c:f>試算効果!$AA$36:$AB$36</c:f>
              <c:strCache>
                <c:ptCount val="2"/>
                <c:pt idx="0">
                  <c:v>導入前のコスト</c:v>
                </c:pt>
                <c:pt idx="1">
                  <c:v>導入後のコスト</c:v>
                </c:pt>
              </c:strCache>
            </c:strRef>
          </c:cat>
          <c:val>
            <c:numRef>
              <c:f>試算効果!$AA$37:$AB$37</c:f>
              <c:numCache>
                <c:formatCode>"¥"#,##0_);\("¥"#,##0\)</c:formatCode>
                <c:ptCount val="2"/>
                <c:pt idx="0">
                  <c:v>37500</c:v>
                </c:pt>
                <c:pt idx="1">
                  <c:v>12500</c:v>
                </c:pt>
              </c:numCache>
            </c:numRef>
          </c:val>
          <c:extLst>
            <c:ext xmlns:c16="http://schemas.microsoft.com/office/drawing/2014/chart" uri="{C3380CC4-5D6E-409C-BE32-E72D297353CC}">
              <c16:uniqueId val="{00000000-A645-4AE2-B8F5-D91E5615828C}"/>
            </c:ext>
          </c:extLst>
        </c:ser>
        <c:ser>
          <c:idx val="1"/>
          <c:order val="1"/>
          <c:tx>
            <c:strRef>
              <c:f>試算効果!$Z$38</c:f>
              <c:strCache>
                <c:ptCount val="1"/>
                <c:pt idx="0">
                  <c:v>②郵送費</c:v>
                </c:pt>
              </c:strCache>
            </c:strRef>
          </c:tx>
          <c:spPr>
            <a:solidFill>
              <a:srgbClr val="FF9900"/>
            </a:solidFill>
            <a:ln w="25400">
              <a:noFill/>
            </a:ln>
          </c:spPr>
          <c:invertIfNegative val="0"/>
          <c:cat>
            <c:strRef>
              <c:f>試算効果!$AA$36:$AB$36</c:f>
              <c:strCache>
                <c:ptCount val="2"/>
                <c:pt idx="0">
                  <c:v>導入前のコスト</c:v>
                </c:pt>
                <c:pt idx="1">
                  <c:v>導入後のコスト</c:v>
                </c:pt>
              </c:strCache>
            </c:strRef>
          </c:cat>
          <c:val>
            <c:numRef>
              <c:f>試算効果!$AA$38:$AB$38</c:f>
              <c:numCache>
                <c:formatCode>"¥"#,##0_);\("¥"#,##0\)</c:formatCode>
                <c:ptCount val="2"/>
                <c:pt idx="0">
                  <c:v>42000</c:v>
                </c:pt>
                <c:pt idx="1">
                  <c:v>0</c:v>
                </c:pt>
              </c:numCache>
            </c:numRef>
          </c:val>
          <c:extLst>
            <c:ext xmlns:c16="http://schemas.microsoft.com/office/drawing/2014/chart" uri="{C3380CC4-5D6E-409C-BE32-E72D297353CC}">
              <c16:uniqueId val="{00000001-A645-4AE2-B8F5-D91E5615828C}"/>
            </c:ext>
          </c:extLst>
        </c:ser>
        <c:ser>
          <c:idx val="2"/>
          <c:order val="2"/>
          <c:tx>
            <c:strRef>
              <c:f>試算効果!$Z$39</c:f>
              <c:strCache>
                <c:ptCount val="1"/>
                <c:pt idx="0">
                  <c:v>③封筒代</c:v>
                </c:pt>
              </c:strCache>
            </c:strRef>
          </c:tx>
          <c:invertIfNegative val="0"/>
          <c:cat>
            <c:strRef>
              <c:f>試算効果!$AA$36:$AB$36</c:f>
              <c:strCache>
                <c:ptCount val="2"/>
                <c:pt idx="0">
                  <c:v>導入前のコスト</c:v>
                </c:pt>
                <c:pt idx="1">
                  <c:v>導入後のコスト</c:v>
                </c:pt>
              </c:strCache>
            </c:strRef>
          </c:cat>
          <c:val>
            <c:numRef>
              <c:f>試算効果!$AA$39:$AB$39</c:f>
              <c:numCache>
                <c:formatCode>"¥"#,##0_);\("¥"#,##0\)</c:formatCode>
                <c:ptCount val="2"/>
                <c:pt idx="0">
                  <c:v>7500</c:v>
                </c:pt>
                <c:pt idx="1">
                  <c:v>0</c:v>
                </c:pt>
              </c:numCache>
            </c:numRef>
          </c:val>
          <c:extLst>
            <c:ext xmlns:c16="http://schemas.microsoft.com/office/drawing/2014/chart" uri="{C3380CC4-5D6E-409C-BE32-E72D297353CC}">
              <c16:uniqueId val="{00000002-A645-4AE2-B8F5-D91E5615828C}"/>
            </c:ext>
          </c:extLst>
        </c:ser>
        <c:ser>
          <c:idx val="3"/>
          <c:order val="3"/>
          <c:tx>
            <c:strRef>
              <c:f>試算効果!$Z$40</c:f>
              <c:strCache>
                <c:ptCount val="1"/>
                <c:pt idx="0">
                  <c:v>④紙代</c:v>
                </c:pt>
              </c:strCache>
            </c:strRef>
          </c:tx>
          <c:invertIfNegative val="0"/>
          <c:cat>
            <c:strRef>
              <c:f>試算効果!$AA$36:$AB$36</c:f>
              <c:strCache>
                <c:ptCount val="2"/>
                <c:pt idx="0">
                  <c:v>導入前のコスト</c:v>
                </c:pt>
                <c:pt idx="1">
                  <c:v>導入後のコスト</c:v>
                </c:pt>
              </c:strCache>
            </c:strRef>
          </c:cat>
          <c:val>
            <c:numRef>
              <c:f>試算効果!$AA$40:$AB$40</c:f>
              <c:numCache>
                <c:formatCode>"¥"#,##0_);\("¥"#,##0\)</c:formatCode>
                <c:ptCount val="2"/>
                <c:pt idx="0">
                  <c:v>3000</c:v>
                </c:pt>
                <c:pt idx="1">
                  <c:v>0</c:v>
                </c:pt>
              </c:numCache>
            </c:numRef>
          </c:val>
          <c:extLst>
            <c:ext xmlns:c16="http://schemas.microsoft.com/office/drawing/2014/chart" uri="{C3380CC4-5D6E-409C-BE32-E72D297353CC}">
              <c16:uniqueId val="{00000003-A645-4AE2-B8F5-D91E5615828C}"/>
            </c:ext>
          </c:extLst>
        </c:ser>
        <c:ser>
          <c:idx val="4"/>
          <c:order val="4"/>
          <c:tx>
            <c:strRef>
              <c:f>試算効果!$Z$41</c:f>
              <c:strCache>
                <c:ptCount val="1"/>
                <c:pt idx="0">
                  <c:v>⑤印刷代</c:v>
                </c:pt>
              </c:strCache>
            </c:strRef>
          </c:tx>
          <c:invertIfNegative val="0"/>
          <c:cat>
            <c:strRef>
              <c:f>試算効果!$AA$36:$AB$36</c:f>
              <c:strCache>
                <c:ptCount val="2"/>
                <c:pt idx="0">
                  <c:v>導入前のコスト</c:v>
                </c:pt>
                <c:pt idx="1">
                  <c:v>導入後のコスト</c:v>
                </c:pt>
              </c:strCache>
            </c:strRef>
          </c:cat>
          <c:val>
            <c:numRef>
              <c:f>試算効果!$AA$41:$AB$41</c:f>
              <c:numCache>
                <c:formatCode>"¥"#,##0_);\("¥"#,##0\)</c:formatCode>
                <c:ptCount val="2"/>
                <c:pt idx="0">
                  <c:v>10000</c:v>
                </c:pt>
                <c:pt idx="1">
                  <c:v>0</c:v>
                </c:pt>
              </c:numCache>
            </c:numRef>
          </c:val>
          <c:extLst>
            <c:ext xmlns:c16="http://schemas.microsoft.com/office/drawing/2014/chart" uri="{C3380CC4-5D6E-409C-BE32-E72D297353CC}">
              <c16:uniqueId val="{00000004-A645-4AE2-B8F5-D91E5615828C}"/>
            </c:ext>
          </c:extLst>
        </c:ser>
        <c:ser>
          <c:idx val="5"/>
          <c:order val="5"/>
          <c:tx>
            <c:strRef>
              <c:f>試算効果!$Z$42</c:f>
              <c:strCache>
                <c:ptCount val="1"/>
                <c:pt idx="0">
                  <c:v>⑥「楽楽明細」システム月額料金</c:v>
                </c:pt>
              </c:strCache>
            </c:strRef>
          </c:tx>
          <c:invertIfNegative val="0"/>
          <c:cat>
            <c:strRef>
              <c:f>試算効果!$AA$36:$AB$36</c:f>
              <c:strCache>
                <c:ptCount val="2"/>
                <c:pt idx="0">
                  <c:v>導入前のコスト</c:v>
                </c:pt>
                <c:pt idx="1">
                  <c:v>導入後のコスト</c:v>
                </c:pt>
              </c:strCache>
            </c:strRef>
          </c:cat>
          <c:val>
            <c:numRef>
              <c:f>試算効果!$AA$42:$AB$42</c:f>
              <c:numCache>
                <c:formatCode>"¥"#,##0_);\("¥"#,##0\)</c:formatCode>
                <c:ptCount val="2"/>
                <c:pt idx="0">
                  <c:v>0</c:v>
                </c:pt>
                <c:pt idx="1">
                  <c:v>30000</c:v>
                </c:pt>
              </c:numCache>
            </c:numRef>
          </c:val>
          <c:extLst>
            <c:ext xmlns:c16="http://schemas.microsoft.com/office/drawing/2014/chart" uri="{C3380CC4-5D6E-409C-BE32-E72D297353CC}">
              <c16:uniqueId val="{00000005-A645-4AE2-B8F5-D91E5615828C}"/>
            </c:ext>
          </c:extLst>
        </c:ser>
        <c:ser>
          <c:idx val="6"/>
          <c:order val="6"/>
          <c:tx>
            <c:strRef>
              <c:f>試算効果!$Z$43</c:f>
              <c:strCache>
                <c:ptCount val="1"/>
                <c:pt idx="0">
                  <c:v>⑦　郵送代行依頼料金</c:v>
                </c:pt>
              </c:strCache>
            </c:strRef>
          </c:tx>
          <c:invertIfNegative val="0"/>
          <c:cat>
            <c:strRef>
              <c:f>試算効果!$AA$36:$AB$36</c:f>
              <c:strCache>
                <c:ptCount val="2"/>
                <c:pt idx="0">
                  <c:v>導入前のコスト</c:v>
                </c:pt>
                <c:pt idx="1">
                  <c:v>導入後のコスト</c:v>
                </c:pt>
              </c:strCache>
            </c:strRef>
          </c:cat>
          <c:val>
            <c:numRef>
              <c:f>試算効果!$AA$43:$AB$43</c:f>
              <c:numCache>
                <c:formatCode>"¥"#,##0_);\("¥"#,##0\)</c:formatCode>
                <c:ptCount val="2"/>
                <c:pt idx="0">
                  <c:v>0</c:v>
                </c:pt>
                <c:pt idx="1">
                  <c:v>0</c:v>
                </c:pt>
              </c:numCache>
            </c:numRef>
          </c:val>
          <c:extLst>
            <c:ext xmlns:c16="http://schemas.microsoft.com/office/drawing/2014/chart" uri="{C3380CC4-5D6E-409C-BE32-E72D297353CC}">
              <c16:uniqueId val="{00000006-A645-4AE2-B8F5-D91E5615828C}"/>
            </c:ext>
          </c:extLst>
        </c:ser>
        <c:dLbls>
          <c:showLegendKey val="0"/>
          <c:showVal val="0"/>
          <c:showCatName val="0"/>
          <c:showSerName val="0"/>
          <c:showPercent val="0"/>
          <c:showBubbleSize val="0"/>
        </c:dLbls>
        <c:gapWidth val="50"/>
        <c:gapDepth val="0"/>
        <c:shape val="box"/>
        <c:axId val="97137776"/>
        <c:axId val="97139736"/>
        <c:axId val="0"/>
      </c:bar3DChart>
      <c:catAx>
        <c:axId val="97137776"/>
        <c:scaling>
          <c:orientation val="maxMin"/>
        </c:scaling>
        <c:delete val="0"/>
        <c:axPos val="l"/>
        <c:numFmt formatCode="General" sourceLinked="1"/>
        <c:majorTickMark val="out"/>
        <c:minorTickMark val="none"/>
        <c:tickLblPos val="nextTo"/>
        <c:spPr>
          <a:ln w="9525">
            <a:noFill/>
          </a:ln>
        </c:spPr>
        <c:txPr>
          <a:bodyPr/>
          <a:lstStyle/>
          <a:p>
            <a:pPr>
              <a:defRPr sz="1100" baseline="0">
                <a:ea typeface="HGSｺﾞｼｯｸM" pitchFamily="50" charset="-128"/>
              </a:defRPr>
            </a:pPr>
            <a:endParaRPr lang="ja-JP"/>
          </a:p>
        </c:txPr>
        <c:crossAx val="97139736"/>
        <c:crosses val="autoZero"/>
        <c:auto val="1"/>
        <c:lblAlgn val="ctr"/>
        <c:lblOffset val="100"/>
        <c:noMultiLvlLbl val="0"/>
      </c:catAx>
      <c:valAx>
        <c:axId val="97139736"/>
        <c:scaling>
          <c:orientation val="minMax"/>
        </c:scaling>
        <c:delete val="1"/>
        <c:axPos val="t"/>
        <c:numFmt formatCode="&quot;¥&quot;#,##0_);\(&quot;¥&quot;#,##0\)" sourceLinked="1"/>
        <c:majorTickMark val="out"/>
        <c:minorTickMark val="none"/>
        <c:tickLblPos val="none"/>
        <c:crossAx val="97137776"/>
        <c:crosses val="autoZero"/>
        <c:crossBetween val="between"/>
      </c:valAx>
      <c:spPr>
        <a:noFill/>
        <a:ln w="25400">
          <a:noFill/>
        </a:ln>
      </c:spPr>
    </c:plotArea>
    <c:legend>
      <c:legendPos val="r"/>
      <c:legendEntry>
        <c:idx val="0"/>
        <c:txPr>
          <a:bodyPr/>
          <a:lstStyle/>
          <a:p>
            <a:pPr>
              <a:defRPr sz="1200" baseline="0">
                <a:ea typeface="HGSｺﾞｼｯｸM" pitchFamily="50" charset="-128"/>
              </a:defRPr>
            </a:pPr>
            <a:endParaRPr lang="ja-JP"/>
          </a:p>
        </c:txPr>
      </c:legendEntry>
      <c:legendEntry>
        <c:idx val="1"/>
        <c:txPr>
          <a:bodyPr/>
          <a:lstStyle/>
          <a:p>
            <a:pPr>
              <a:defRPr sz="1200" baseline="0">
                <a:ea typeface="HGPｺﾞｼｯｸM" pitchFamily="50" charset="-128"/>
              </a:defRPr>
            </a:pPr>
            <a:endParaRPr lang="ja-JP"/>
          </a:p>
        </c:txPr>
      </c:legendEntry>
      <c:layout>
        <c:manualLayout>
          <c:xMode val="edge"/>
          <c:yMode val="edge"/>
          <c:x val="0.7308594651089606"/>
          <c:y val="0.49825963101660131"/>
          <c:w val="0.21827794907345449"/>
          <c:h val="0.45322209602087832"/>
        </c:manualLayout>
      </c:layout>
      <c:overlay val="0"/>
      <c:txPr>
        <a:bodyPr/>
        <a:lstStyle/>
        <a:p>
          <a:pPr>
            <a:defRPr sz="1200" baseline="0">
              <a:ea typeface="HG丸ｺﾞｼｯｸM-PRO" pitchFamily="50" charset="-128"/>
            </a:defRPr>
          </a:pPr>
          <a:endParaRPr lang="ja-JP"/>
        </a:p>
      </c:txPr>
    </c:legend>
    <c:plotVisOnly val="1"/>
    <c:dispBlanksAs val="gap"/>
    <c:showDLblsOverMax val="0"/>
  </c:chart>
  <c:spPr>
    <a:noFill/>
    <a:ln w="9525">
      <a:noFill/>
    </a:ln>
  </c:spPr>
  <c:printSettings>
    <c:headerFooter/>
    <c:pageMargins b="0.75000000000000311" l="0.70000000000000062" r="0.70000000000000062" t="0.75000000000000311"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11205</xdr:rowOff>
    </xdr:from>
    <xdr:to>
      <xdr:col>23</xdr:col>
      <xdr:colOff>44823</xdr:colOff>
      <xdr:row>18</xdr:row>
      <xdr:rowOff>89647</xdr:rowOff>
    </xdr:to>
    <xdr:graphicFrame macro="">
      <xdr:nvGraphicFramePr>
        <xdr:cNvPr id="1025"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68"/>
  <sheetViews>
    <sheetView showGridLines="0" tabSelected="1" zoomScale="80" zoomScaleNormal="80" zoomScaleSheetLayoutView="70" workbookViewId="0">
      <selection activeCell="AA6" sqref="AA6"/>
    </sheetView>
  </sheetViews>
  <sheetFormatPr defaultRowHeight="13.5" x14ac:dyDescent="0.15"/>
  <cols>
    <col min="1" max="2" width="8.625" style="1" customWidth="1"/>
    <col min="3" max="3" width="2.875" style="1" customWidth="1"/>
    <col min="4" max="4" width="9" style="1" customWidth="1"/>
    <col min="5" max="7" width="9" style="1"/>
    <col min="8" max="8" width="3.125" style="1" customWidth="1"/>
    <col min="9" max="12" width="9" style="1"/>
    <col min="13" max="13" width="3.125" style="1" customWidth="1"/>
    <col min="14" max="14" width="9" style="1" customWidth="1"/>
    <col min="15" max="15" width="8.75" style="1" customWidth="1"/>
    <col min="16" max="16" width="8.5" style="1" customWidth="1"/>
    <col min="17" max="17" width="5.5" style="1" customWidth="1"/>
    <col min="18" max="18" width="7.25" style="1" customWidth="1"/>
    <col min="19" max="19" width="2.5" style="1" customWidth="1"/>
    <col min="20" max="20" width="3.5" style="1" customWidth="1"/>
    <col min="21" max="24" width="2.375" style="1" customWidth="1"/>
    <col min="25" max="25" width="7.375" style="1" customWidth="1"/>
    <col min="26" max="26" width="28.75" style="1" customWidth="1"/>
    <col min="27" max="27" width="15.625" style="1" customWidth="1"/>
    <col min="28" max="28" width="19" style="1" customWidth="1"/>
    <col min="29" max="29" width="15.625" style="1" customWidth="1"/>
    <col min="30" max="30" width="3.625" style="1" bestFit="1" customWidth="1"/>
    <col min="31" max="31" width="34.5" style="1" customWidth="1"/>
    <col min="32" max="32" width="3.625" style="1" bestFit="1" customWidth="1"/>
    <col min="33" max="33" width="15.625" style="1" customWidth="1"/>
    <col min="34" max="34" width="3.625" style="1" bestFit="1" customWidth="1"/>
    <col min="35" max="35" width="15.625" style="1" customWidth="1"/>
    <col min="36" max="36" width="3.625" style="1" bestFit="1" customWidth="1"/>
    <col min="37" max="37" width="13.5" style="1" customWidth="1"/>
    <col min="38" max="38" width="3.625" style="1" customWidth="1"/>
    <col min="39" max="39" width="3.625" style="1" bestFit="1" customWidth="1"/>
    <col min="40" max="40" width="3.75" style="1" bestFit="1" customWidth="1"/>
    <col min="41" max="41" width="11.5" style="1" bestFit="1" customWidth="1"/>
    <col min="42" max="42" width="3.75" style="1" bestFit="1" customWidth="1"/>
    <col min="43" max="43" width="11.5" style="1" bestFit="1" customWidth="1"/>
    <col min="44" max="16384" width="9" style="1"/>
  </cols>
  <sheetData>
    <row r="1" spans="1:39" ht="42" x14ac:dyDescent="0.15">
      <c r="A1" s="47" t="s">
        <v>91</v>
      </c>
      <c r="Z1" s="129" t="s">
        <v>39</v>
      </c>
      <c r="AA1" s="129"/>
      <c r="AB1" s="129"/>
      <c r="AC1" s="129"/>
      <c r="AD1" s="129"/>
      <c r="AE1" s="129"/>
      <c r="AF1" s="129"/>
      <c r="AG1" s="129"/>
      <c r="AH1" s="129"/>
      <c r="AI1" s="129"/>
      <c r="AJ1" s="129"/>
      <c r="AK1" s="129"/>
      <c r="AL1" s="129"/>
      <c r="AM1" s="129"/>
    </row>
    <row r="2" spans="1:39" ht="18.75" customHeight="1" x14ac:dyDescent="0.15">
      <c r="Z2" s="33" t="s">
        <v>40</v>
      </c>
      <c r="AA2" s="34"/>
      <c r="AB2" s="34"/>
      <c r="AC2" s="34"/>
      <c r="AD2" s="34"/>
      <c r="AE2" s="34"/>
      <c r="AF2" s="43"/>
      <c r="AG2" s="43"/>
      <c r="AH2" s="43"/>
      <c r="AI2" s="43"/>
      <c r="AJ2" s="43"/>
      <c r="AK2" s="25"/>
      <c r="AL2" s="24"/>
      <c r="AM2" s="24"/>
    </row>
    <row r="3" spans="1:39" ht="15" customHeight="1" x14ac:dyDescent="0.15">
      <c r="C3" s="16"/>
      <c r="D3" s="16"/>
      <c r="E3" s="16"/>
      <c r="F3" s="16"/>
      <c r="G3" s="16"/>
      <c r="H3" s="16"/>
      <c r="I3" s="16"/>
      <c r="J3" s="16"/>
      <c r="K3" s="16"/>
      <c r="L3" s="16"/>
      <c r="M3" s="16"/>
      <c r="AF3" s="12"/>
      <c r="AG3" s="12"/>
      <c r="AH3" s="12"/>
      <c r="AI3" s="12"/>
      <c r="AJ3" s="12"/>
      <c r="AK3" s="25"/>
      <c r="AL3" s="24"/>
      <c r="AM3" s="24"/>
    </row>
    <row r="4" spans="1:39" ht="18" customHeight="1" thickBot="1" x14ac:dyDescent="0.2">
      <c r="C4" s="16"/>
      <c r="D4" s="16"/>
      <c r="E4" s="16"/>
      <c r="F4" s="16"/>
      <c r="G4" s="16"/>
      <c r="H4" s="16"/>
      <c r="I4" s="16"/>
      <c r="J4" s="16"/>
      <c r="K4" s="16"/>
      <c r="L4" s="16"/>
      <c r="M4" s="16"/>
      <c r="Z4" s="40" t="s">
        <v>14</v>
      </c>
      <c r="AF4" s="12"/>
      <c r="AG4" s="12"/>
      <c r="AH4" s="12"/>
      <c r="AI4" s="12"/>
      <c r="AJ4" s="12"/>
      <c r="AK4" s="25"/>
      <c r="AL4" s="24"/>
      <c r="AM4" s="24"/>
    </row>
    <row r="5" spans="1:39" ht="18" customHeight="1" thickBot="1" x14ac:dyDescent="0.2">
      <c r="C5" s="16"/>
      <c r="D5" s="16"/>
      <c r="E5" s="16"/>
      <c r="F5" s="16"/>
      <c r="G5" s="16"/>
      <c r="H5" s="16"/>
      <c r="I5" s="16"/>
      <c r="J5" s="16"/>
      <c r="K5" s="16"/>
      <c r="L5" s="16"/>
      <c r="M5" s="16"/>
      <c r="Z5" s="39"/>
      <c r="AA5" s="42" t="s">
        <v>34</v>
      </c>
      <c r="AB5" s="85" t="s">
        <v>15</v>
      </c>
      <c r="AC5" s="85"/>
      <c r="AD5" s="85"/>
      <c r="AE5" s="86"/>
      <c r="AK5" s="24"/>
      <c r="AL5" s="24"/>
      <c r="AM5" s="24"/>
    </row>
    <row r="6" spans="1:39" ht="18" customHeight="1" thickTop="1" x14ac:dyDescent="0.15">
      <c r="C6" s="16"/>
      <c r="D6" s="16"/>
      <c r="E6" s="16"/>
      <c r="F6" s="16"/>
      <c r="G6" s="16"/>
      <c r="H6" s="16"/>
      <c r="I6" s="16"/>
      <c r="J6" s="16"/>
      <c r="K6" s="16"/>
      <c r="L6" s="16"/>
      <c r="M6" s="16"/>
      <c r="Z6" s="51" t="s">
        <v>18</v>
      </c>
      <c r="AA6" s="69">
        <v>2500</v>
      </c>
      <c r="AB6" s="144" t="s">
        <v>36</v>
      </c>
      <c r="AC6" s="145"/>
      <c r="AD6" s="145"/>
      <c r="AE6" s="146"/>
      <c r="AK6" s="24"/>
      <c r="AL6" s="24"/>
      <c r="AM6" s="24"/>
    </row>
    <row r="7" spans="1:39" ht="45.75" customHeight="1" x14ac:dyDescent="0.15">
      <c r="Z7" s="51" t="s">
        <v>29</v>
      </c>
      <c r="AA7" s="70">
        <v>84</v>
      </c>
      <c r="AB7" s="92" t="s">
        <v>92</v>
      </c>
      <c r="AC7" s="145"/>
      <c r="AD7" s="145"/>
      <c r="AE7" s="146"/>
      <c r="AK7" s="24"/>
      <c r="AL7" s="24"/>
      <c r="AM7" s="24"/>
    </row>
    <row r="8" spans="1:39" ht="18" customHeight="1" x14ac:dyDescent="0.15">
      <c r="Z8" s="51" t="s">
        <v>55</v>
      </c>
      <c r="AA8" s="70">
        <v>15</v>
      </c>
      <c r="AB8" s="144" t="s">
        <v>23</v>
      </c>
      <c r="AC8" s="145"/>
      <c r="AD8" s="145"/>
      <c r="AE8" s="146"/>
      <c r="AK8" s="24"/>
      <c r="AL8" s="24"/>
      <c r="AM8" s="24"/>
    </row>
    <row r="9" spans="1:39" ht="18" customHeight="1" x14ac:dyDescent="0.15">
      <c r="Z9" s="51" t="s">
        <v>19</v>
      </c>
      <c r="AA9" s="70">
        <v>3</v>
      </c>
      <c r="AB9" s="144" t="s">
        <v>37</v>
      </c>
      <c r="AC9" s="145"/>
      <c r="AD9" s="145"/>
      <c r="AE9" s="146"/>
      <c r="AK9" s="24"/>
      <c r="AL9" s="24"/>
      <c r="AM9" s="24"/>
    </row>
    <row r="10" spans="1:39" ht="18" customHeight="1" thickBot="1" x14ac:dyDescent="0.2">
      <c r="Z10" s="52" t="s">
        <v>20</v>
      </c>
      <c r="AA10" s="71">
        <v>10</v>
      </c>
      <c r="AB10" s="79" t="s">
        <v>41</v>
      </c>
      <c r="AC10" s="80"/>
      <c r="AD10" s="80"/>
      <c r="AE10" s="81"/>
      <c r="AK10" s="24"/>
      <c r="AL10" s="24"/>
      <c r="AM10" s="24"/>
    </row>
    <row r="11" spans="1:39" ht="11.1" customHeight="1" x14ac:dyDescent="0.15">
      <c r="AB11" s="31"/>
      <c r="AC11" s="31"/>
      <c r="AD11" s="31"/>
      <c r="AE11" s="31"/>
      <c r="AK11" s="24"/>
      <c r="AL11" s="24"/>
      <c r="AM11" s="24"/>
    </row>
    <row r="12" spans="1:39" ht="18" customHeight="1" thickBot="1" x14ac:dyDescent="0.2">
      <c r="Z12" s="40" t="s">
        <v>45</v>
      </c>
      <c r="AB12" s="31"/>
      <c r="AC12" s="31"/>
      <c r="AD12" s="31"/>
      <c r="AE12" s="31"/>
      <c r="AK12" s="24"/>
      <c r="AL12" s="24"/>
      <c r="AM12" s="24"/>
    </row>
    <row r="13" spans="1:39" ht="18" customHeight="1" thickBot="1" x14ac:dyDescent="0.2">
      <c r="Z13" s="39"/>
      <c r="AA13" s="42" t="s">
        <v>33</v>
      </c>
      <c r="AB13" s="85" t="s">
        <v>15</v>
      </c>
      <c r="AC13" s="85"/>
      <c r="AD13" s="85"/>
      <c r="AE13" s="86"/>
      <c r="AK13" s="24"/>
      <c r="AL13" s="24"/>
      <c r="AM13" s="24"/>
    </row>
    <row r="14" spans="1:39" ht="18" customHeight="1" thickTop="1" x14ac:dyDescent="0.15">
      <c r="Z14" s="41" t="s">
        <v>21</v>
      </c>
      <c r="AA14" s="72">
        <v>500</v>
      </c>
      <c r="AB14" s="76" t="s">
        <v>47</v>
      </c>
      <c r="AC14" s="77"/>
      <c r="AD14" s="77"/>
      <c r="AE14" s="78"/>
      <c r="AK14" s="24"/>
      <c r="AL14" s="24"/>
      <c r="AM14" s="24"/>
    </row>
    <row r="15" spans="1:39" ht="18" customHeight="1" thickBot="1" x14ac:dyDescent="0.2">
      <c r="Z15" s="52" t="s">
        <v>22</v>
      </c>
      <c r="AA15" s="73">
        <v>2</v>
      </c>
      <c r="AB15" s="79" t="s">
        <v>38</v>
      </c>
      <c r="AC15" s="80"/>
      <c r="AD15" s="80"/>
      <c r="AE15" s="81"/>
      <c r="AK15" s="24"/>
      <c r="AL15" s="24"/>
      <c r="AM15" s="24"/>
    </row>
    <row r="16" spans="1:39" ht="11.1" customHeight="1" x14ac:dyDescent="0.15">
      <c r="AB16" s="31"/>
      <c r="AC16" s="31"/>
      <c r="AD16" s="31"/>
      <c r="AE16" s="31"/>
      <c r="AK16" s="24"/>
      <c r="AL16" s="24"/>
      <c r="AM16" s="24"/>
    </row>
    <row r="17" spans="1:40" ht="11.1" customHeight="1" x14ac:dyDescent="0.15">
      <c r="AB17" s="31"/>
      <c r="AC17" s="31"/>
      <c r="AD17" s="31"/>
      <c r="AE17" s="31"/>
      <c r="AK17" s="24"/>
      <c r="AL17" s="24"/>
      <c r="AM17" s="24"/>
    </row>
    <row r="18" spans="1:40" ht="18" customHeight="1" thickBot="1" x14ac:dyDescent="0.2">
      <c r="Z18" s="40" t="s">
        <v>16</v>
      </c>
      <c r="AB18" s="31"/>
      <c r="AC18" s="31"/>
      <c r="AD18" s="31"/>
      <c r="AE18" s="31"/>
      <c r="AK18" s="24"/>
      <c r="AL18" s="24"/>
      <c r="AM18" s="24"/>
    </row>
    <row r="19" spans="1:40" ht="18" customHeight="1" thickTop="1" thickBot="1" x14ac:dyDescent="0.2">
      <c r="A19" s="113" t="s">
        <v>90</v>
      </c>
      <c r="B19" s="114"/>
      <c r="C19" s="114"/>
      <c r="D19" s="114"/>
      <c r="E19" s="114"/>
      <c r="F19" s="114"/>
      <c r="G19" s="114"/>
      <c r="H19" s="114"/>
      <c r="I19" s="114"/>
      <c r="J19" s="114"/>
      <c r="K19" s="117">
        <f>AC44</f>
        <v>57500</v>
      </c>
      <c r="L19" s="117"/>
      <c r="M19" s="117"/>
      <c r="N19" s="117"/>
      <c r="O19" s="117"/>
      <c r="P19" s="117"/>
      <c r="Q19" s="117"/>
      <c r="R19" s="117"/>
      <c r="S19" s="117"/>
      <c r="T19" s="117"/>
      <c r="U19" s="120" t="s">
        <v>2</v>
      </c>
      <c r="V19" s="121"/>
      <c r="Z19" s="39"/>
      <c r="AA19" s="42" t="s">
        <v>35</v>
      </c>
      <c r="AB19" s="85" t="s">
        <v>15</v>
      </c>
      <c r="AC19" s="85"/>
      <c r="AD19" s="85"/>
      <c r="AE19" s="86"/>
      <c r="AK19" s="24"/>
      <c r="AL19" s="24"/>
      <c r="AM19" s="24"/>
    </row>
    <row r="20" spans="1:40" ht="33" customHeight="1" thickTop="1" x14ac:dyDescent="0.15">
      <c r="A20" s="115"/>
      <c r="B20" s="116"/>
      <c r="C20" s="116"/>
      <c r="D20" s="116"/>
      <c r="E20" s="116"/>
      <c r="F20" s="116"/>
      <c r="G20" s="116"/>
      <c r="H20" s="116"/>
      <c r="I20" s="116"/>
      <c r="J20" s="116"/>
      <c r="K20" s="118"/>
      <c r="L20" s="118"/>
      <c r="M20" s="118"/>
      <c r="N20" s="118"/>
      <c r="O20" s="118"/>
      <c r="P20" s="118"/>
      <c r="Q20" s="118"/>
      <c r="R20" s="118"/>
      <c r="S20" s="118"/>
      <c r="T20" s="118"/>
      <c r="U20" s="122"/>
      <c r="V20" s="123"/>
      <c r="Z20" s="41" t="s">
        <v>17</v>
      </c>
      <c r="AA20" s="72">
        <v>15</v>
      </c>
      <c r="AB20" s="82" t="s">
        <v>54</v>
      </c>
      <c r="AC20" s="83"/>
      <c r="AD20" s="83"/>
      <c r="AE20" s="84"/>
      <c r="AK20" s="24"/>
      <c r="AL20" s="24"/>
      <c r="AM20" s="24"/>
    </row>
    <row r="21" spans="1:40" ht="18" customHeight="1" thickBot="1" x14ac:dyDescent="0.2">
      <c r="A21" s="115"/>
      <c r="B21" s="116"/>
      <c r="C21" s="116"/>
      <c r="D21" s="116"/>
      <c r="E21" s="116"/>
      <c r="F21" s="116"/>
      <c r="G21" s="116"/>
      <c r="H21" s="116"/>
      <c r="I21" s="116"/>
      <c r="J21" s="116"/>
      <c r="K21" s="118"/>
      <c r="L21" s="118"/>
      <c r="M21" s="118"/>
      <c r="N21" s="118"/>
      <c r="O21" s="118"/>
      <c r="P21" s="118"/>
      <c r="Q21" s="118"/>
      <c r="R21" s="118"/>
      <c r="S21" s="118"/>
      <c r="T21" s="118"/>
      <c r="U21" s="122"/>
      <c r="V21" s="123"/>
      <c r="W21" s="8"/>
      <c r="X21" s="8"/>
      <c r="Y21" s="8"/>
      <c r="Z21" s="53" t="s">
        <v>24</v>
      </c>
      <c r="AA21" s="73">
        <v>5</v>
      </c>
      <c r="AB21" s="80" t="s">
        <v>53</v>
      </c>
      <c r="AC21" s="80"/>
      <c r="AD21" s="80"/>
      <c r="AE21" s="81"/>
      <c r="AK21" s="24"/>
      <c r="AL21" s="24"/>
      <c r="AM21" s="24"/>
    </row>
    <row r="22" spans="1:40" ht="15" customHeight="1" x14ac:dyDescent="0.15">
      <c r="A22" s="115"/>
      <c r="B22" s="116"/>
      <c r="C22" s="116"/>
      <c r="D22" s="116"/>
      <c r="E22" s="116"/>
      <c r="F22" s="116"/>
      <c r="G22" s="116"/>
      <c r="H22" s="116"/>
      <c r="I22" s="116"/>
      <c r="J22" s="116"/>
      <c r="K22" s="118"/>
      <c r="L22" s="118"/>
      <c r="M22" s="118"/>
      <c r="N22" s="118"/>
      <c r="O22" s="118"/>
      <c r="P22" s="118"/>
      <c r="Q22" s="118"/>
      <c r="R22" s="118"/>
      <c r="S22" s="118"/>
      <c r="T22" s="118"/>
      <c r="U22" s="122"/>
      <c r="V22" s="123"/>
      <c r="AK22" s="24"/>
      <c r="AL22" s="24"/>
      <c r="AM22" s="24"/>
    </row>
    <row r="23" spans="1:40" ht="11.1" customHeight="1" thickBot="1" x14ac:dyDescent="0.2">
      <c r="A23" s="115"/>
      <c r="B23" s="116"/>
      <c r="C23" s="116"/>
      <c r="D23" s="116"/>
      <c r="E23" s="116"/>
      <c r="F23" s="116"/>
      <c r="G23" s="116"/>
      <c r="H23" s="116"/>
      <c r="I23" s="116"/>
      <c r="J23" s="116"/>
      <c r="K23" s="119"/>
      <c r="L23" s="119"/>
      <c r="M23" s="119"/>
      <c r="N23" s="119"/>
      <c r="O23" s="119"/>
      <c r="P23" s="119"/>
      <c r="Q23" s="119"/>
      <c r="R23" s="119"/>
      <c r="S23" s="119"/>
      <c r="T23" s="119"/>
      <c r="U23" s="124"/>
      <c r="V23" s="125"/>
      <c r="AK23" s="24"/>
      <c r="AL23" s="24"/>
      <c r="AM23" s="24"/>
    </row>
    <row r="24" spans="1:40" ht="18" customHeight="1" thickTop="1" thickBot="1" x14ac:dyDescent="0.2">
      <c r="Z24" s="40" t="s">
        <v>42</v>
      </c>
      <c r="AK24" s="24"/>
      <c r="AL24" s="24"/>
      <c r="AM24" s="24"/>
    </row>
    <row r="25" spans="1:40" ht="18.75" customHeight="1" thickTop="1" thickBot="1" x14ac:dyDescent="0.2">
      <c r="A25" s="98" t="s">
        <v>10</v>
      </c>
      <c r="B25" s="99"/>
      <c r="D25" s="104" t="s">
        <v>12</v>
      </c>
      <c r="E25" s="105"/>
      <c r="F25" s="105"/>
      <c r="G25" s="105"/>
      <c r="H25" s="105"/>
      <c r="I25" s="105"/>
      <c r="J25" s="105"/>
      <c r="K25" s="105"/>
      <c r="L25" s="105"/>
      <c r="M25" s="105"/>
      <c r="N25" s="105"/>
      <c r="O25" s="105"/>
      <c r="P25" s="105"/>
      <c r="Q25" s="105"/>
      <c r="R25" s="105"/>
      <c r="S25" s="105"/>
      <c r="T25" s="105"/>
      <c r="U25" s="105"/>
      <c r="V25" s="106"/>
      <c r="Z25" s="39"/>
      <c r="AA25" s="42" t="s">
        <v>34</v>
      </c>
      <c r="AB25" s="85" t="s">
        <v>15</v>
      </c>
      <c r="AC25" s="85"/>
      <c r="AD25" s="85"/>
      <c r="AE25" s="86"/>
      <c r="AK25" s="25"/>
      <c r="AL25" s="24"/>
      <c r="AM25" s="24"/>
    </row>
    <row r="26" spans="1:40" ht="18.75" customHeight="1" thickTop="1" x14ac:dyDescent="0.15">
      <c r="A26" s="99"/>
      <c r="B26" s="99"/>
      <c r="D26" s="107"/>
      <c r="E26" s="108"/>
      <c r="F26" s="108"/>
      <c r="G26" s="108"/>
      <c r="H26" s="108"/>
      <c r="I26" s="108"/>
      <c r="J26" s="108"/>
      <c r="K26" s="108"/>
      <c r="L26" s="108"/>
      <c r="M26" s="108"/>
      <c r="N26" s="108"/>
      <c r="O26" s="108"/>
      <c r="P26" s="108"/>
      <c r="Q26" s="108"/>
      <c r="R26" s="108"/>
      <c r="S26" s="108"/>
      <c r="T26" s="108"/>
      <c r="U26" s="108"/>
      <c r="V26" s="109"/>
      <c r="Z26" s="87" t="s">
        <v>25</v>
      </c>
      <c r="AA26" s="89">
        <f>VLOOKUP(ROUNDDOWN($AA$14,-2),マスタ!$C$3:$D$25,2,1)</f>
        <v>60</v>
      </c>
      <c r="AB26" s="92" t="s">
        <v>77</v>
      </c>
      <c r="AC26" s="93"/>
      <c r="AD26" s="93"/>
      <c r="AE26" s="94"/>
      <c r="AK26" s="25"/>
      <c r="AL26" s="26"/>
      <c r="AM26" s="25"/>
    </row>
    <row r="27" spans="1:40" ht="18.75" customHeight="1" thickBot="1" x14ac:dyDescent="0.2">
      <c r="A27" s="99"/>
      <c r="B27" s="99"/>
      <c r="D27" s="110"/>
      <c r="E27" s="111"/>
      <c r="F27" s="111"/>
      <c r="G27" s="111"/>
      <c r="H27" s="111"/>
      <c r="I27" s="111"/>
      <c r="J27" s="111"/>
      <c r="K27" s="111"/>
      <c r="L27" s="111"/>
      <c r="M27" s="111"/>
      <c r="N27" s="111"/>
      <c r="O27" s="111"/>
      <c r="P27" s="111"/>
      <c r="Q27" s="111"/>
      <c r="R27" s="111"/>
      <c r="S27" s="111"/>
      <c r="T27" s="111"/>
      <c r="U27" s="111"/>
      <c r="V27" s="112"/>
      <c r="Z27" s="87"/>
      <c r="AA27" s="90"/>
      <c r="AB27" s="92"/>
      <c r="AC27" s="93"/>
      <c r="AD27" s="93"/>
      <c r="AE27" s="94"/>
      <c r="AK27" s="25"/>
      <c r="AL27" s="26"/>
      <c r="AM27" s="25"/>
    </row>
    <row r="28" spans="1:40" ht="35.25" customHeight="1" thickTop="1" thickBot="1" x14ac:dyDescent="0.2">
      <c r="A28" s="99"/>
      <c r="B28" s="99"/>
      <c r="D28" s="20"/>
      <c r="E28" s="20"/>
      <c r="F28" s="20"/>
      <c r="G28" s="20"/>
      <c r="H28" s="20"/>
      <c r="I28" s="20"/>
      <c r="J28" s="20"/>
      <c r="K28" s="20"/>
      <c r="L28" s="20"/>
      <c r="M28" s="20"/>
      <c r="N28" s="20"/>
      <c r="O28" s="20"/>
      <c r="P28" s="20"/>
      <c r="Q28" s="20"/>
      <c r="R28" s="20"/>
      <c r="S28" s="20"/>
      <c r="T28" s="20"/>
      <c r="U28" s="20"/>
      <c r="V28" s="20"/>
      <c r="Z28" s="88"/>
      <c r="AA28" s="91"/>
      <c r="AB28" s="95"/>
      <c r="AC28" s="96"/>
      <c r="AD28" s="96"/>
      <c r="AE28" s="97"/>
      <c r="AK28" s="25"/>
      <c r="AL28" s="26"/>
      <c r="AM28" s="25"/>
    </row>
    <row r="29" spans="1:40" ht="18.75" customHeight="1" x14ac:dyDescent="0.15">
      <c r="A29" s="99"/>
      <c r="B29" s="99"/>
      <c r="AK29" s="24"/>
      <c r="AL29" s="24"/>
      <c r="AM29" s="24"/>
    </row>
    <row r="30" spans="1:40" ht="18.75" customHeight="1" thickBot="1" x14ac:dyDescent="0.2">
      <c r="A30" s="99"/>
      <c r="B30" s="99"/>
      <c r="D30" s="15"/>
      <c r="E30" s="130" t="s">
        <v>3</v>
      </c>
      <c r="F30" s="130"/>
      <c r="G30" s="130"/>
      <c r="I30" s="15"/>
      <c r="J30" s="130" t="s">
        <v>4</v>
      </c>
      <c r="K30" s="130"/>
      <c r="L30" s="130"/>
      <c r="O30" s="130" t="s">
        <v>5</v>
      </c>
      <c r="P30" s="130"/>
      <c r="Q30" s="130"/>
      <c r="R30" s="130"/>
      <c r="S30" s="130"/>
      <c r="T30" s="130"/>
      <c r="Z30" s="40" t="s">
        <v>46</v>
      </c>
      <c r="AK30" s="24"/>
      <c r="AL30" s="24"/>
      <c r="AM30" s="24"/>
      <c r="AN30" s="2"/>
    </row>
    <row r="31" spans="1:40" ht="18.75" customHeight="1" thickBot="1" x14ac:dyDescent="0.2">
      <c r="A31" s="99"/>
      <c r="B31" s="99"/>
      <c r="D31" s="17"/>
      <c r="E31" s="134">
        <f>AA37</f>
        <v>37500</v>
      </c>
      <c r="F31" s="134"/>
      <c r="G31" s="134"/>
      <c r="H31" s="102" t="s">
        <v>2</v>
      </c>
      <c r="I31" s="128" t="s">
        <v>6</v>
      </c>
      <c r="J31" s="134">
        <f>AB37</f>
        <v>12500</v>
      </c>
      <c r="K31" s="134"/>
      <c r="L31" s="134"/>
      <c r="M31" s="102" t="s">
        <v>2</v>
      </c>
      <c r="N31" s="131" t="s">
        <v>7</v>
      </c>
      <c r="O31" s="126">
        <f>E31-J31</f>
        <v>25000</v>
      </c>
      <c r="P31" s="126"/>
      <c r="Q31" s="126"/>
      <c r="R31" s="126"/>
      <c r="S31" s="126"/>
      <c r="T31" s="126"/>
      <c r="U31" s="102" t="s">
        <v>2</v>
      </c>
      <c r="V31" s="19"/>
      <c r="Z31" s="39"/>
      <c r="AA31" s="42" t="s">
        <v>33</v>
      </c>
      <c r="AB31" s="85" t="s">
        <v>15</v>
      </c>
      <c r="AC31" s="85"/>
      <c r="AD31" s="85"/>
      <c r="AE31" s="86"/>
      <c r="AK31" s="24"/>
      <c r="AL31" s="24"/>
      <c r="AM31" s="24"/>
      <c r="AN31" s="2"/>
    </row>
    <row r="32" spans="1:40" ht="29.25" customHeight="1" thickTop="1" thickBot="1" x14ac:dyDescent="0.2">
      <c r="A32" s="99"/>
      <c r="B32" s="99"/>
      <c r="D32" s="17"/>
      <c r="E32" s="134"/>
      <c r="F32" s="134"/>
      <c r="G32" s="134"/>
      <c r="H32" s="103"/>
      <c r="I32" s="128"/>
      <c r="J32" s="134"/>
      <c r="K32" s="134"/>
      <c r="L32" s="134"/>
      <c r="M32" s="103"/>
      <c r="N32" s="131"/>
      <c r="O32" s="126"/>
      <c r="P32" s="126"/>
      <c r="Q32" s="126"/>
      <c r="R32" s="126"/>
      <c r="S32" s="126"/>
      <c r="T32" s="126"/>
      <c r="U32" s="103"/>
      <c r="V32" s="19"/>
      <c r="Z32" s="41" t="s">
        <v>21</v>
      </c>
      <c r="AA32" s="75">
        <v>0</v>
      </c>
      <c r="AB32" s="76" t="s">
        <v>50</v>
      </c>
      <c r="AC32" s="77"/>
      <c r="AD32" s="77"/>
      <c r="AE32" s="78"/>
      <c r="AK32" s="24"/>
      <c r="AL32" s="24"/>
      <c r="AM32" s="24"/>
      <c r="AN32" s="2"/>
    </row>
    <row r="33" spans="1:45" ht="45.75" customHeight="1" thickTop="1" thickBot="1" x14ac:dyDescent="0.2">
      <c r="A33" s="99"/>
      <c r="B33" s="99"/>
      <c r="D33" s="17"/>
      <c r="E33" s="134"/>
      <c r="F33" s="134"/>
      <c r="G33" s="134"/>
      <c r="H33" s="103"/>
      <c r="I33" s="128"/>
      <c r="J33" s="134"/>
      <c r="K33" s="134"/>
      <c r="L33" s="134"/>
      <c r="M33" s="103"/>
      <c r="N33" s="131"/>
      <c r="O33" s="126"/>
      <c r="P33" s="126"/>
      <c r="Q33" s="126"/>
      <c r="R33" s="126"/>
      <c r="S33" s="126"/>
      <c r="T33" s="126"/>
      <c r="U33" s="103"/>
      <c r="V33" s="19"/>
      <c r="Z33" s="52" t="s">
        <v>51</v>
      </c>
      <c r="AA33" s="74">
        <f>VLOOKUP($AA$15,マスタ!$F$10:$G$358,2,0)</f>
        <v>173</v>
      </c>
      <c r="AB33" s="100" t="s">
        <v>52</v>
      </c>
      <c r="AC33" s="100"/>
      <c r="AD33" s="100"/>
      <c r="AE33" s="101"/>
      <c r="AK33" s="24"/>
      <c r="AL33" s="24"/>
      <c r="AM33" s="24"/>
      <c r="AN33" s="2"/>
    </row>
    <row r="34" spans="1:45" ht="15.75" customHeight="1" thickBot="1" x14ac:dyDescent="0.2">
      <c r="A34" s="32"/>
      <c r="B34" s="32"/>
      <c r="D34" s="17"/>
      <c r="E34" s="28"/>
      <c r="F34" s="28"/>
      <c r="G34" s="28"/>
      <c r="H34" s="21"/>
      <c r="I34" s="23"/>
      <c r="J34" s="28"/>
      <c r="K34" s="28"/>
      <c r="L34" s="28"/>
      <c r="M34" s="21"/>
      <c r="N34" s="22"/>
      <c r="O34" s="29"/>
      <c r="P34" s="29"/>
      <c r="Q34" s="29"/>
      <c r="R34" s="29"/>
      <c r="S34" s="29"/>
      <c r="T34" s="29"/>
      <c r="U34" s="21"/>
      <c r="V34" s="19"/>
      <c r="AK34" s="24"/>
      <c r="AL34" s="24"/>
      <c r="AM34" s="24"/>
      <c r="AN34" s="2"/>
    </row>
    <row r="35" spans="1:45" ht="18.75" customHeight="1" thickTop="1" thickBot="1" x14ac:dyDescent="0.2">
      <c r="A35" s="132" t="s">
        <v>11</v>
      </c>
      <c r="B35" s="133"/>
      <c r="D35" s="147" t="s">
        <v>13</v>
      </c>
      <c r="E35" s="148"/>
      <c r="F35" s="148"/>
      <c r="G35" s="148"/>
      <c r="H35" s="148"/>
      <c r="I35" s="148"/>
      <c r="J35" s="148"/>
      <c r="K35" s="148"/>
      <c r="L35" s="148"/>
      <c r="M35" s="148"/>
      <c r="N35" s="148"/>
      <c r="O35" s="148"/>
      <c r="P35" s="148"/>
      <c r="Q35" s="148"/>
      <c r="R35" s="148"/>
      <c r="S35" s="148"/>
      <c r="T35" s="148"/>
      <c r="U35" s="148"/>
      <c r="V35" s="149"/>
      <c r="Z35" s="9" t="s">
        <v>1</v>
      </c>
      <c r="AK35" s="24"/>
      <c r="AL35" s="24"/>
      <c r="AM35" s="24"/>
      <c r="AN35" s="2"/>
    </row>
    <row r="36" spans="1:45" ht="18.75" customHeight="1" x14ac:dyDescent="0.15">
      <c r="A36" s="133"/>
      <c r="B36" s="133"/>
      <c r="D36" s="150"/>
      <c r="E36" s="151"/>
      <c r="F36" s="151"/>
      <c r="G36" s="151"/>
      <c r="H36" s="151"/>
      <c r="I36" s="151"/>
      <c r="J36" s="151"/>
      <c r="K36" s="151"/>
      <c r="L36" s="151"/>
      <c r="M36" s="151"/>
      <c r="N36" s="151"/>
      <c r="O36" s="151"/>
      <c r="P36" s="151"/>
      <c r="Q36" s="151"/>
      <c r="R36" s="151"/>
      <c r="S36" s="151"/>
      <c r="T36" s="151"/>
      <c r="U36" s="151"/>
      <c r="V36" s="152"/>
      <c r="Z36" s="44"/>
      <c r="AA36" s="45" t="s">
        <v>26</v>
      </c>
      <c r="AB36" s="45" t="s">
        <v>27</v>
      </c>
      <c r="AC36" s="46" t="s">
        <v>28</v>
      </c>
      <c r="AK36" s="24"/>
      <c r="AL36" s="24"/>
      <c r="AM36" s="24"/>
      <c r="AN36" s="2"/>
    </row>
    <row r="37" spans="1:45" ht="18.75" customHeight="1" thickBot="1" x14ac:dyDescent="0.2">
      <c r="A37" s="133"/>
      <c r="B37" s="133"/>
      <c r="D37" s="153"/>
      <c r="E37" s="154"/>
      <c r="F37" s="154"/>
      <c r="G37" s="154"/>
      <c r="H37" s="154"/>
      <c r="I37" s="154"/>
      <c r="J37" s="154"/>
      <c r="K37" s="154"/>
      <c r="L37" s="154"/>
      <c r="M37" s="154"/>
      <c r="N37" s="154"/>
      <c r="O37" s="154"/>
      <c r="P37" s="154"/>
      <c r="Q37" s="154"/>
      <c r="R37" s="154"/>
      <c r="S37" s="154"/>
      <c r="T37" s="154"/>
      <c r="U37" s="154"/>
      <c r="V37" s="155"/>
      <c r="Z37" s="3" t="s">
        <v>8</v>
      </c>
      <c r="AA37" s="35">
        <f>AA6*AA20</f>
        <v>37500</v>
      </c>
      <c r="AB37" s="35">
        <f>AA6*AA21</f>
        <v>12500</v>
      </c>
      <c r="AC37" s="36">
        <f>AA37-AB37</f>
        <v>25000</v>
      </c>
      <c r="AK37" s="24"/>
      <c r="AL37" s="24"/>
      <c r="AM37" s="24"/>
      <c r="AN37" s="2"/>
    </row>
    <row r="38" spans="1:45" ht="18.75" customHeight="1" thickTop="1" x14ac:dyDescent="0.15">
      <c r="A38" s="133"/>
      <c r="B38" s="133"/>
      <c r="D38" s="18"/>
      <c r="E38" s="18"/>
      <c r="F38" s="18"/>
      <c r="G38" s="18"/>
      <c r="H38" s="18"/>
      <c r="I38" s="18"/>
      <c r="J38" s="18"/>
      <c r="K38" s="18"/>
      <c r="L38" s="18"/>
      <c r="M38" s="18"/>
      <c r="N38" s="18"/>
      <c r="O38" s="18"/>
      <c r="P38" s="18"/>
      <c r="Q38" s="18"/>
      <c r="R38" s="18"/>
      <c r="S38" s="18"/>
      <c r="T38" s="18"/>
      <c r="U38" s="18"/>
      <c r="V38" s="18"/>
      <c r="Z38" s="3" t="s">
        <v>9</v>
      </c>
      <c r="AA38" s="35">
        <f>AA7*(AA14+AA32)</f>
        <v>42000</v>
      </c>
      <c r="AB38" s="35">
        <v>0</v>
      </c>
      <c r="AC38" s="36">
        <f t="shared" ref="AC38:AC43" si="0">AA38-AB38</f>
        <v>42000</v>
      </c>
      <c r="AK38" s="24"/>
      <c r="AL38" s="24"/>
      <c r="AM38" s="24"/>
      <c r="AR38" s="10"/>
      <c r="AS38" s="11"/>
    </row>
    <row r="39" spans="1:45" ht="18.75" customHeight="1" x14ac:dyDescent="0.15">
      <c r="A39" s="133"/>
      <c r="B39" s="133"/>
      <c r="D39" s="18"/>
      <c r="E39" s="18"/>
      <c r="F39" s="18"/>
      <c r="G39" s="18"/>
      <c r="H39" s="18"/>
      <c r="I39" s="18"/>
      <c r="J39" s="18"/>
      <c r="K39" s="18"/>
      <c r="L39" s="18"/>
      <c r="M39" s="18"/>
      <c r="N39" s="18"/>
      <c r="O39" s="18"/>
      <c r="P39" s="18"/>
      <c r="Q39" s="18"/>
      <c r="R39" s="18"/>
      <c r="S39" s="18"/>
      <c r="T39" s="18"/>
      <c r="U39" s="18"/>
      <c r="V39" s="18"/>
      <c r="W39" s="8"/>
      <c r="X39" s="8"/>
      <c r="Y39" s="8"/>
      <c r="Z39" s="3" t="s">
        <v>30</v>
      </c>
      <c r="AA39" s="35">
        <f>AA8*(AA14+AA32)</f>
        <v>7500</v>
      </c>
      <c r="AB39" s="35">
        <f>AA46*15</f>
        <v>0</v>
      </c>
      <c r="AC39" s="36">
        <f t="shared" si="0"/>
        <v>7500</v>
      </c>
      <c r="AK39" s="24"/>
      <c r="AL39" s="24"/>
      <c r="AM39" s="24"/>
      <c r="AR39" s="10"/>
      <c r="AS39" s="13"/>
    </row>
    <row r="40" spans="1:45" ht="18.75" customHeight="1" x14ac:dyDescent="0.15">
      <c r="A40" s="133"/>
      <c r="B40" s="133"/>
      <c r="D40" s="18"/>
      <c r="E40" s="130" t="s">
        <v>3</v>
      </c>
      <c r="F40" s="130"/>
      <c r="G40" s="130"/>
      <c r="I40" s="15"/>
      <c r="J40" s="130" t="s">
        <v>4</v>
      </c>
      <c r="K40" s="130"/>
      <c r="L40" s="130"/>
      <c r="O40" s="130" t="s">
        <v>5</v>
      </c>
      <c r="P40" s="130"/>
      <c r="Q40" s="130"/>
      <c r="R40" s="130"/>
      <c r="S40" s="130"/>
      <c r="T40" s="130"/>
      <c r="U40" s="18"/>
      <c r="V40" s="18"/>
      <c r="Z40" s="3" t="s">
        <v>31</v>
      </c>
      <c r="AA40" s="35">
        <f>AA9*(AA14+AA32)*AA15</f>
        <v>3000</v>
      </c>
      <c r="AB40" s="35">
        <v>0</v>
      </c>
      <c r="AC40" s="36">
        <f t="shared" si="0"/>
        <v>3000</v>
      </c>
      <c r="AK40" s="24"/>
      <c r="AL40" s="24"/>
      <c r="AM40" s="24"/>
    </row>
    <row r="41" spans="1:45" ht="18.75" customHeight="1" x14ac:dyDescent="0.15">
      <c r="A41" s="133"/>
      <c r="B41" s="133"/>
      <c r="D41" s="18"/>
      <c r="E41" s="134">
        <f>SUM(AA38:AA43)</f>
        <v>62500</v>
      </c>
      <c r="F41" s="134"/>
      <c r="G41" s="134"/>
      <c r="H41" s="102" t="s">
        <v>2</v>
      </c>
      <c r="I41" s="128" t="s">
        <v>6</v>
      </c>
      <c r="J41" s="134">
        <f>0</f>
        <v>0</v>
      </c>
      <c r="K41" s="134"/>
      <c r="L41" s="134"/>
      <c r="M41" s="102" t="s">
        <v>2</v>
      </c>
      <c r="N41" s="131" t="s">
        <v>7</v>
      </c>
      <c r="O41" s="126">
        <f>E41-J41</f>
        <v>62500</v>
      </c>
      <c r="P41" s="126"/>
      <c r="Q41" s="126"/>
      <c r="R41" s="126"/>
      <c r="S41" s="126"/>
      <c r="T41" s="126"/>
      <c r="U41" s="102" t="s">
        <v>2</v>
      </c>
      <c r="V41" s="19"/>
      <c r="Z41" s="3" t="s">
        <v>32</v>
      </c>
      <c r="AA41" s="35">
        <f>AA10*(AA14+AA32)*AA15</f>
        <v>10000</v>
      </c>
      <c r="AB41" s="35">
        <v>0</v>
      </c>
      <c r="AC41" s="36">
        <f t="shared" si="0"/>
        <v>10000</v>
      </c>
      <c r="AK41" s="24"/>
      <c r="AL41" s="24"/>
      <c r="AM41" s="24"/>
    </row>
    <row r="42" spans="1:45" ht="18.75" customHeight="1" x14ac:dyDescent="0.15">
      <c r="A42" s="133"/>
      <c r="B42" s="133"/>
      <c r="D42" s="18"/>
      <c r="E42" s="134"/>
      <c r="F42" s="134"/>
      <c r="G42" s="134"/>
      <c r="H42" s="103"/>
      <c r="I42" s="128"/>
      <c r="J42" s="134"/>
      <c r="K42" s="134"/>
      <c r="L42" s="134"/>
      <c r="M42" s="103"/>
      <c r="N42" s="131"/>
      <c r="O42" s="126"/>
      <c r="P42" s="126"/>
      <c r="Q42" s="126"/>
      <c r="R42" s="126"/>
      <c r="S42" s="126"/>
      <c r="T42" s="126"/>
      <c r="U42" s="103"/>
      <c r="V42" s="19"/>
      <c r="Z42" s="48" t="s">
        <v>48</v>
      </c>
      <c r="AA42" s="49">
        <v>0</v>
      </c>
      <c r="AB42" s="49">
        <f>IF(AA26*AA14&gt;21000,AA26*AA14,21000)</f>
        <v>30000</v>
      </c>
      <c r="AC42" s="50">
        <f t="shared" si="0"/>
        <v>-30000</v>
      </c>
      <c r="AK42" s="24"/>
      <c r="AL42" s="24"/>
      <c r="AM42" s="24"/>
    </row>
    <row r="43" spans="1:45" ht="18.75" customHeight="1" x14ac:dyDescent="0.15">
      <c r="A43" s="133"/>
      <c r="B43" s="133"/>
      <c r="D43" s="18"/>
      <c r="E43" s="134"/>
      <c r="F43" s="134"/>
      <c r="G43" s="134"/>
      <c r="H43" s="103"/>
      <c r="I43" s="128"/>
      <c r="J43" s="134"/>
      <c r="K43" s="134"/>
      <c r="L43" s="134"/>
      <c r="M43" s="103"/>
      <c r="N43" s="131"/>
      <c r="O43" s="126"/>
      <c r="P43" s="126"/>
      <c r="Q43" s="126"/>
      <c r="R43" s="126"/>
      <c r="S43" s="126"/>
      <c r="T43" s="126"/>
      <c r="U43" s="103"/>
      <c r="V43" s="19"/>
      <c r="Z43" s="54" t="s">
        <v>44</v>
      </c>
      <c r="AA43" s="55">
        <v>0</v>
      </c>
      <c r="AB43" s="55">
        <f>AA32*AA33</f>
        <v>0</v>
      </c>
      <c r="AC43" s="50">
        <f t="shared" si="0"/>
        <v>0</v>
      </c>
      <c r="AK43" s="24"/>
      <c r="AL43" s="24"/>
      <c r="AM43" s="24"/>
    </row>
    <row r="44" spans="1:45" ht="18" customHeight="1" thickBot="1" x14ac:dyDescent="0.2">
      <c r="A44" s="32"/>
      <c r="B44" s="32"/>
      <c r="D44" s="18"/>
      <c r="E44" s="18"/>
      <c r="F44" s="18"/>
      <c r="G44" s="18"/>
      <c r="H44" s="18"/>
      <c r="I44" s="18"/>
      <c r="J44" s="18"/>
      <c r="K44" s="18"/>
      <c r="L44" s="18"/>
      <c r="M44" s="18"/>
      <c r="N44" s="18"/>
      <c r="O44" s="18"/>
      <c r="P44" s="18"/>
      <c r="Q44" s="18"/>
      <c r="R44" s="18"/>
      <c r="S44" s="18"/>
      <c r="T44" s="18"/>
      <c r="U44" s="18"/>
      <c r="V44" s="18"/>
      <c r="Z44" s="4" t="s">
        <v>0</v>
      </c>
      <c r="AA44" s="37">
        <f>SUM(AA37:AA43)</f>
        <v>100000</v>
      </c>
      <c r="AB44" s="37">
        <f>SUM(AB37:AB43)</f>
        <v>42500</v>
      </c>
      <c r="AC44" s="38">
        <f>SUM(AC37:AC43)</f>
        <v>57500</v>
      </c>
      <c r="AK44" s="24"/>
      <c r="AL44" s="24"/>
      <c r="AM44" s="24"/>
    </row>
    <row r="45" spans="1:45" ht="18.75" customHeight="1" thickTop="1" x14ac:dyDescent="0.15">
      <c r="A45" s="127" t="s">
        <v>43</v>
      </c>
      <c r="B45" s="127"/>
      <c r="D45" s="135" t="s">
        <v>49</v>
      </c>
      <c r="E45" s="136"/>
      <c r="F45" s="136"/>
      <c r="G45" s="136"/>
      <c r="H45" s="136"/>
      <c r="I45" s="136"/>
      <c r="J45" s="136"/>
      <c r="K45" s="136"/>
      <c r="L45" s="136"/>
      <c r="M45" s="136"/>
      <c r="N45" s="136"/>
      <c r="O45" s="136"/>
      <c r="P45" s="136"/>
      <c r="Q45" s="136"/>
      <c r="R45" s="136"/>
      <c r="S45" s="136"/>
      <c r="T45" s="136"/>
      <c r="U45" s="136"/>
      <c r="V45" s="137"/>
      <c r="AK45" s="24"/>
      <c r="AL45" s="24"/>
      <c r="AM45" s="24"/>
    </row>
    <row r="46" spans="1:45" ht="18.75" customHeight="1" x14ac:dyDescent="0.15">
      <c r="A46" s="127"/>
      <c r="B46" s="127"/>
      <c r="D46" s="138"/>
      <c r="E46" s="139"/>
      <c r="F46" s="139"/>
      <c r="G46" s="139"/>
      <c r="H46" s="139"/>
      <c r="I46" s="139"/>
      <c r="J46" s="139"/>
      <c r="K46" s="139"/>
      <c r="L46" s="139"/>
      <c r="M46" s="139"/>
      <c r="N46" s="139"/>
      <c r="O46" s="139"/>
      <c r="P46" s="139"/>
      <c r="Q46" s="139"/>
      <c r="R46" s="139"/>
      <c r="S46" s="139"/>
      <c r="T46" s="139"/>
      <c r="U46" s="139"/>
      <c r="V46" s="140"/>
      <c r="AK46" s="27"/>
      <c r="AL46" s="26"/>
      <c r="AM46" s="25"/>
    </row>
    <row r="47" spans="1:45" ht="18.75" customHeight="1" thickBot="1" x14ac:dyDescent="0.2">
      <c r="A47" s="127"/>
      <c r="B47" s="127"/>
      <c r="D47" s="141"/>
      <c r="E47" s="142"/>
      <c r="F47" s="142"/>
      <c r="G47" s="142"/>
      <c r="H47" s="142"/>
      <c r="I47" s="142"/>
      <c r="J47" s="142"/>
      <c r="K47" s="142"/>
      <c r="L47" s="142"/>
      <c r="M47" s="142"/>
      <c r="N47" s="142"/>
      <c r="O47" s="142"/>
      <c r="P47" s="142"/>
      <c r="Q47" s="142"/>
      <c r="R47" s="142"/>
      <c r="S47" s="142"/>
      <c r="T47" s="142"/>
      <c r="U47" s="142"/>
      <c r="V47" s="143"/>
      <c r="AK47" s="27"/>
      <c r="AL47" s="26"/>
      <c r="AM47" s="25"/>
    </row>
    <row r="48" spans="1:45" ht="18.75" customHeight="1" thickTop="1" x14ac:dyDescent="0.15">
      <c r="A48" s="127"/>
      <c r="B48" s="127"/>
      <c r="D48" s="30"/>
      <c r="E48" s="30"/>
      <c r="F48" s="30"/>
      <c r="G48" s="30"/>
      <c r="H48" s="30"/>
      <c r="I48" s="30"/>
      <c r="J48" s="30"/>
      <c r="K48" s="30"/>
      <c r="L48" s="30"/>
      <c r="M48" s="30"/>
      <c r="N48" s="30"/>
      <c r="O48" s="30"/>
      <c r="P48" s="30"/>
      <c r="Q48" s="30"/>
      <c r="R48" s="30"/>
      <c r="S48" s="30"/>
      <c r="T48" s="30"/>
      <c r="U48" s="30"/>
      <c r="V48" s="30"/>
      <c r="AK48" s="27"/>
      <c r="AL48" s="26"/>
      <c r="AM48" s="25"/>
    </row>
    <row r="49" spans="1:56" ht="18.75" customHeight="1" x14ac:dyDescent="0.15">
      <c r="A49" s="127"/>
      <c r="B49" s="127"/>
      <c r="D49" s="18"/>
      <c r="E49" s="18"/>
      <c r="F49" s="18"/>
      <c r="G49" s="18"/>
      <c r="H49" s="18"/>
      <c r="I49" s="18"/>
      <c r="J49" s="18"/>
      <c r="K49" s="18"/>
      <c r="L49" s="18"/>
      <c r="M49" s="18"/>
      <c r="N49" s="18"/>
      <c r="O49" s="18"/>
      <c r="P49" s="18"/>
      <c r="Q49" s="18"/>
      <c r="R49" s="18"/>
      <c r="S49" s="18"/>
      <c r="T49" s="18"/>
      <c r="U49" s="18"/>
      <c r="V49" s="18"/>
      <c r="AK49" s="27"/>
      <c r="AL49" s="26"/>
      <c r="AM49" s="25"/>
    </row>
    <row r="50" spans="1:56" ht="18.75" customHeight="1" x14ac:dyDescent="0.15">
      <c r="A50" s="127"/>
      <c r="B50" s="127"/>
      <c r="D50" s="18"/>
      <c r="E50" s="130" t="s">
        <v>3</v>
      </c>
      <c r="F50" s="130"/>
      <c r="G50" s="130"/>
      <c r="I50" s="15"/>
      <c r="J50" s="130" t="s">
        <v>4</v>
      </c>
      <c r="K50" s="130"/>
      <c r="L50" s="130"/>
      <c r="O50" s="130" t="s">
        <v>5</v>
      </c>
      <c r="P50" s="130"/>
      <c r="Q50" s="130"/>
      <c r="R50" s="130"/>
      <c r="S50" s="130"/>
      <c r="T50" s="130"/>
      <c r="U50" s="19"/>
      <c r="V50" s="19"/>
      <c r="AK50" s="27"/>
      <c r="AL50" s="26"/>
      <c r="AM50" s="25"/>
    </row>
    <row r="51" spans="1:56" ht="18.75" customHeight="1" x14ac:dyDescent="0.15">
      <c r="A51" s="127"/>
      <c r="B51" s="127"/>
      <c r="D51" s="18"/>
      <c r="E51" s="134">
        <v>0</v>
      </c>
      <c r="F51" s="134"/>
      <c r="G51" s="134"/>
      <c r="H51" s="102" t="s">
        <v>2</v>
      </c>
      <c r="I51" s="128" t="s">
        <v>6</v>
      </c>
      <c r="J51" s="134">
        <f>AB42+AB43</f>
        <v>30000</v>
      </c>
      <c r="K51" s="134"/>
      <c r="L51" s="134"/>
      <c r="M51" s="102" t="s">
        <v>2</v>
      </c>
      <c r="N51" s="131" t="s">
        <v>7</v>
      </c>
      <c r="O51" s="126">
        <f>E51-J51</f>
        <v>-30000</v>
      </c>
      <c r="P51" s="126"/>
      <c r="Q51" s="126"/>
      <c r="R51" s="126"/>
      <c r="S51" s="126"/>
      <c r="T51" s="126"/>
      <c r="U51" s="102" t="s">
        <v>2</v>
      </c>
      <c r="V51" s="19"/>
      <c r="AK51" s="27"/>
      <c r="AL51" s="26"/>
      <c r="AM51" s="25"/>
    </row>
    <row r="52" spans="1:56" ht="18.75" customHeight="1" x14ac:dyDescent="0.15">
      <c r="A52" s="127"/>
      <c r="B52" s="127"/>
      <c r="D52" s="18"/>
      <c r="E52" s="134"/>
      <c r="F52" s="134"/>
      <c r="G52" s="134"/>
      <c r="H52" s="103"/>
      <c r="I52" s="128"/>
      <c r="J52" s="134"/>
      <c r="K52" s="134"/>
      <c r="L52" s="134"/>
      <c r="M52" s="103"/>
      <c r="N52" s="131"/>
      <c r="O52" s="126"/>
      <c r="P52" s="126"/>
      <c r="Q52" s="126"/>
      <c r="R52" s="126"/>
      <c r="S52" s="126"/>
      <c r="T52" s="126"/>
      <c r="U52" s="103"/>
      <c r="V52" s="19"/>
      <c r="AK52" s="27"/>
      <c r="AL52" s="26"/>
      <c r="AM52" s="25"/>
    </row>
    <row r="53" spans="1:56" ht="18.75" customHeight="1" x14ac:dyDescent="0.15">
      <c r="A53" s="127"/>
      <c r="B53" s="127"/>
      <c r="E53" s="134"/>
      <c r="F53" s="134"/>
      <c r="G53" s="134"/>
      <c r="H53" s="103"/>
      <c r="I53" s="128"/>
      <c r="J53" s="134"/>
      <c r="K53" s="134"/>
      <c r="L53" s="134"/>
      <c r="M53" s="103"/>
      <c r="N53" s="131"/>
      <c r="O53" s="126"/>
      <c r="P53" s="126"/>
      <c r="Q53" s="126"/>
      <c r="R53" s="126"/>
      <c r="S53" s="126"/>
      <c r="T53" s="126"/>
      <c r="U53" s="103"/>
      <c r="AK53" s="27"/>
      <c r="AL53" s="26"/>
      <c r="AM53" s="25"/>
    </row>
    <row r="54" spans="1:56" ht="11.1" customHeight="1" x14ac:dyDescent="0.15">
      <c r="AK54" s="27"/>
      <c r="AL54" s="26"/>
      <c r="AM54" s="25"/>
    </row>
    <row r="55" spans="1:56" ht="11.1" customHeight="1" x14ac:dyDescent="0.15">
      <c r="AK55" s="27"/>
      <c r="AL55" s="26"/>
      <c r="AM55" s="25"/>
    </row>
    <row r="56" spans="1:56" ht="11.1" customHeight="1" x14ac:dyDescent="0.15">
      <c r="AK56" s="24"/>
      <c r="AL56" s="24"/>
      <c r="AM56" s="24"/>
      <c r="AN56" s="12"/>
      <c r="AS56" s="14"/>
      <c r="AT56" s="12"/>
      <c r="AU56" s="14"/>
      <c r="AV56" s="12"/>
      <c r="AW56" s="14"/>
      <c r="AX56" s="12"/>
      <c r="AY56" s="14"/>
    </row>
    <row r="57" spans="1:56" ht="11.1" customHeight="1" x14ac:dyDescent="0.15">
      <c r="A57" s="5"/>
      <c r="B57" s="6"/>
      <c r="C57" s="7"/>
      <c r="AK57" s="24"/>
      <c r="AL57" s="24"/>
      <c r="AM57" s="24"/>
      <c r="AN57" s="12"/>
      <c r="AS57" s="14"/>
      <c r="AT57" s="12"/>
      <c r="AU57" s="14"/>
      <c r="AV57" s="12"/>
      <c r="AW57" s="14"/>
      <c r="AX57" s="12"/>
      <c r="AY57" s="14"/>
    </row>
    <row r="58" spans="1:56" ht="11.1" customHeight="1" x14ac:dyDescent="0.15">
      <c r="AK58" s="24"/>
      <c r="AL58" s="24"/>
      <c r="AM58" s="24"/>
      <c r="AN58" s="12"/>
      <c r="AS58" s="14"/>
      <c r="AT58" s="12"/>
      <c r="AU58" s="14"/>
      <c r="AV58" s="12"/>
      <c r="AW58" s="14"/>
    </row>
    <row r="59" spans="1:56" ht="11.1" customHeight="1" x14ac:dyDescent="0.15">
      <c r="AK59" s="24"/>
      <c r="AL59" s="24"/>
      <c r="AM59" s="24"/>
      <c r="AN59" s="12"/>
      <c r="AO59" s="14"/>
      <c r="AP59" s="12"/>
      <c r="AQ59" s="14"/>
      <c r="AR59" s="12"/>
      <c r="AU59" s="14"/>
      <c r="AV59" s="12"/>
      <c r="AW59" s="14"/>
    </row>
    <row r="60" spans="1:56" ht="11.1" customHeight="1" x14ac:dyDescent="0.15">
      <c r="AK60" s="24"/>
      <c r="AL60" s="24"/>
      <c r="AM60" s="24"/>
      <c r="AO60" s="14"/>
      <c r="AP60" s="12"/>
      <c r="AQ60" s="14"/>
      <c r="AR60" s="12"/>
    </row>
    <row r="61" spans="1:56" x14ac:dyDescent="0.15">
      <c r="AO61" s="14"/>
      <c r="AP61" s="12"/>
      <c r="AQ61" s="14"/>
      <c r="AR61" s="12"/>
      <c r="AZ61" s="12"/>
      <c r="BA61" s="14"/>
      <c r="BB61" s="12"/>
      <c r="BC61" s="14"/>
      <c r="BD61" s="12"/>
    </row>
    <row r="62" spans="1:56" x14ac:dyDescent="0.15">
      <c r="AO62" s="14"/>
      <c r="AP62" s="12"/>
      <c r="AQ62" s="14"/>
      <c r="AR62" s="12"/>
      <c r="AZ62" s="12"/>
      <c r="BA62" s="14"/>
      <c r="BB62" s="12"/>
      <c r="BC62" s="14"/>
      <c r="BD62" s="12"/>
    </row>
    <row r="63" spans="1:56" x14ac:dyDescent="0.15">
      <c r="AZ63" s="14"/>
      <c r="BA63" s="14"/>
      <c r="BB63" s="14"/>
      <c r="BC63" s="12"/>
    </row>
    <row r="64" spans="1:56" x14ac:dyDescent="0.15">
      <c r="AZ64" s="14"/>
      <c r="BA64" s="14"/>
      <c r="BB64" s="14"/>
      <c r="BC64" s="12"/>
    </row>
    <row r="65" spans="52:55" x14ac:dyDescent="0.15">
      <c r="AZ65" s="14"/>
      <c r="BA65" s="14"/>
      <c r="BB65" s="14"/>
      <c r="BC65" s="12"/>
    </row>
    <row r="66" spans="52:55" x14ac:dyDescent="0.15">
      <c r="AZ66" s="14"/>
      <c r="BA66" s="14"/>
      <c r="BB66" s="14"/>
      <c r="BC66" s="12"/>
    </row>
    <row r="67" spans="52:55" x14ac:dyDescent="0.15">
      <c r="AZ67" s="14"/>
      <c r="BA67" s="14"/>
      <c r="BB67" s="14"/>
      <c r="BC67" s="12"/>
    </row>
    <row r="68" spans="52:55" x14ac:dyDescent="0.15">
      <c r="BA68" s="14"/>
      <c r="BB68" s="12"/>
    </row>
  </sheetData>
  <sheetProtection algorithmName="SHA-512" hashValue="HwnW+ccUkMzSxOYpLJpPyALNlm6N6oZOGXBNO8pe1ZQ9Z1P5tv82rmQ/ivvf0rR3eL2Gh8fQikLe8gBB5RUzSA==" saltValue="ScJnxKR8JSCWA48xCL5CnQ==" spinCount="100000" sheet="1" objects="1" scenarios="1"/>
  <mergeCells count="62">
    <mergeCell ref="D45:V47"/>
    <mergeCell ref="AB6:AE6"/>
    <mergeCell ref="AB7:AE7"/>
    <mergeCell ref="AB8:AE8"/>
    <mergeCell ref="AB9:AE9"/>
    <mergeCell ref="AB10:AE10"/>
    <mergeCell ref="E31:G33"/>
    <mergeCell ref="J31:L33"/>
    <mergeCell ref="O31:T33"/>
    <mergeCell ref="D35:V37"/>
    <mergeCell ref="I41:I43"/>
    <mergeCell ref="U31:U33"/>
    <mergeCell ref="U41:U43"/>
    <mergeCell ref="N41:N43"/>
    <mergeCell ref="E41:G43"/>
    <mergeCell ref="J41:L43"/>
    <mergeCell ref="M51:M53"/>
    <mergeCell ref="U51:U53"/>
    <mergeCell ref="E50:G50"/>
    <mergeCell ref="J50:L50"/>
    <mergeCell ref="O50:T50"/>
    <mergeCell ref="N51:N53"/>
    <mergeCell ref="E51:G53"/>
    <mergeCell ref="J51:L53"/>
    <mergeCell ref="O51:T53"/>
    <mergeCell ref="A45:B53"/>
    <mergeCell ref="I51:I53"/>
    <mergeCell ref="Z1:AM1"/>
    <mergeCell ref="E30:G30"/>
    <mergeCell ref="J30:L30"/>
    <mergeCell ref="O30:T30"/>
    <mergeCell ref="E40:G40"/>
    <mergeCell ref="J40:L40"/>
    <mergeCell ref="O40:T40"/>
    <mergeCell ref="N31:N33"/>
    <mergeCell ref="I31:I33"/>
    <mergeCell ref="A35:B43"/>
    <mergeCell ref="H31:H33"/>
    <mergeCell ref="M31:M33"/>
    <mergeCell ref="H41:H43"/>
    <mergeCell ref="H51:H53"/>
    <mergeCell ref="M41:M43"/>
    <mergeCell ref="D25:V27"/>
    <mergeCell ref="A19:J23"/>
    <mergeCell ref="K19:T23"/>
    <mergeCell ref="U19:V23"/>
    <mergeCell ref="O41:T43"/>
    <mergeCell ref="AB25:AE25"/>
    <mergeCell ref="Z26:Z28"/>
    <mergeCell ref="AA26:AA28"/>
    <mergeCell ref="AB26:AE28"/>
    <mergeCell ref="A25:B33"/>
    <mergeCell ref="AB31:AE31"/>
    <mergeCell ref="AB32:AE32"/>
    <mergeCell ref="AB33:AE33"/>
    <mergeCell ref="AB14:AE14"/>
    <mergeCell ref="AB15:AE15"/>
    <mergeCell ref="AB20:AE20"/>
    <mergeCell ref="AB21:AE21"/>
    <mergeCell ref="AB5:AE5"/>
    <mergeCell ref="AB13:AE13"/>
    <mergeCell ref="AB19:AE19"/>
  </mergeCells>
  <phoneticPr fontId="2"/>
  <pageMargins left="0.74" right="0.47" top="0.39" bottom="0.15748031496062992" header="0.24" footer="0.23"/>
  <pageSetup paperSize="8"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8"/>
  <sheetViews>
    <sheetView showGridLines="0" workbookViewId="0">
      <selection sqref="A1:XFD1048576"/>
    </sheetView>
  </sheetViews>
  <sheetFormatPr defaultRowHeight="13.5" x14ac:dyDescent="0.15"/>
  <cols>
    <col min="2" max="4" width="16.875" customWidth="1"/>
  </cols>
  <sheetData>
    <row r="2" spans="2:8" ht="14.25" thickBot="1" x14ac:dyDescent="0.2"/>
    <row r="3" spans="2:8" x14ac:dyDescent="0.15">
      <c r="B3" s="56" t="s">
        <v>56</v>
      </c>
      <c r="C3" s="57" t="s">
        <v>57</v>
      </c>
      <c r="D3" s="57" t="s">
        <v>58</v>
      </c>
      <c r="F3" s="159" t="s">
        <v>78</v>
      </c>
      <c r="G3" s="162" t="s">
        <v>79</v>
      </c>
      <c r="H3" s="165" t="s">
        <v>80</v>
      </c>
    </row>
    <row r="4" spans="2:8" ht="13.5" hidden="1" customHeight="1" x14ac:dyDescent="0.15">
      <c r="B4" s="56"/>
      <c r="C4" s="58">
        <v>0</v>
      </c>
      <c r="D4" s="59">
        <f>D6</f>
        <v>70</v>
      </c>
      <c r="F4" s="160"/>
      <c r="G4" s="163"/>
      <c r="H4" s="166"/>
    </row>
    <row r="5" spans="2:8" ht="13.5" hidden="1" customHeight="1" x14ac:dyDescent="0.15">
      <c r="B5" s="56"/>
      <c r="C5" s="58">
        <v>100</v>
      </c>
      <c r="D5" s="59">
        <f>D7</f>
        <v>70</v>
      </c>
      <c r="F5" s="160"/>
      <c r="G5" s="163"/>
      <c r="H5" s="166"/>
    </row>
    <row r="6" spans="2:8" ht="13.5" hidden="1" customHeight="1" x14ac:dyDescent="0.15">
      <c r="B6" s="56"/>
      <c r="C6" s="58">
        <v>200</v>
      </c>
      <c r="D6" s="59">
        <f>D7</f>
        <v>70</v>
      </c>
      <c r="F6" s="160"/>
      <c r="G6" s="163"/>
      <c r="H6" s="166"/>
    </row>
    <row r="7" spans="2:8" x14ac:dyDescent="0.15">
      <c r="B7" s="60" t="s">
        <v>59</v>
      </c>
      <c r="C7" s="58">
        <v>300</v>
      </c>
      <c r="D7" s="59">
        <v>70</v>
      </c>
      <c r="F7" s="160"/>
      <c r="G7" s="163"/>
      <c r="H7" s="166"/>
    </row>
    <row r="8" spans="2:8" x14ac:dyDescent="0.15">
      <c r="B8" s="60" t="s">
        <v>60</v>
      </c>
      <c r="C8" s="58">
        <v>400</v>
      </c>
      <c r="D8" s="59">
        <v>65</v>
      </c>
      <c r="F8" s="160"/>
      <c r="G8" s="163"/>
      <c r="H8" s="166"/>
    </row>
    <row r="9" spans="2:8" ht="14.25" thickBot="1" x14ac:dyDescent="0.2">
      <c r="B9" s="60" t="s">
        <v>61</v>
      </c>
      <c r="C9" s="58">
        <v>500</v>
      </c>
      <c r="D9" s="59">
        <v>60</v>
      </c>
      <c r="F9" s="161"/>
      <c r="G9" s="164"/>
      <c r="H9" s="167"/>
    </row>
    <row r="10" spans="2:8" x14ac:dyDescent="0.15">
      <c r="B10" s="60" t="s">
        <v>62</v>
      </c>
      <c r="C10" s="58">
        <v>700</v>
      </c>
      <c r="D10" s="59">
        <v>57</v>
      </c>
      <c r="F10" s="61">
        <v>1</v>
      </c>
      <c r="G10" s="62">
        <v>164</v>
      </c>
      <c r="H10" s="156" t="s">
        <v>81</v>
      </c>
    </row>
    <row r="11" spans="2:8" ht="14.25" thickBot="1" x14ac:dyDescent="0.2">
      <c r="B11" s="60" t="s">
        <v>63</v>
      </c>
      <c r="C11" s="58">
        <v>1000</v>
      </c>
      <c r="D11" s="59">
        <v>56</v>
      </c>
      <c r="F11" s="63">
        <v>2</v>
      </c>
      <c r="G11" s="64">
        <v>173</v>
      </c>
      <c r="H11" s="158"/>
    </row>
    <row r="12" spans="2:8" x14ac:dyDescent="0.15">
      <c r="B12" s="60" t="s">
        <v>64</v>
      </c>
      <c r="C12" s="58">
        <v>1500</v>
      </c>
      <c r="D12" s="59">
        <v>54</v>
      </c>
      <c r="F12" s="61">
        <v>3</v>
      </c>
      <c r="G12" s="62">
        <v>192</v>
      </c>
      <c r="H12" s="156" t="s">
        <v>82</v>
      </c>
    </row>
    <row r="13" spans="2:8" x14ac:dyDescent="0.15">
      <c r="B13" s="60" t="s">
        <v>65</v>
      </c>
      <c r="C13" s="58">
        <v>2000</v>
      </c>
      <c r="D13" s="59">
        <v>52</v>
      </c>
      <c r="F13" s="65">
        <v>4</v>
      </c>
      <c r="G13" s="66">
        <v>201</v>
      </c>
      <c r="H13" s="157"/>
    </row>
    <row r="14" spans="2:8" x14ac:dyDescent="0.15">
      <c r="B14" s="60" t="s">
        <v>66</v>
      </c>
      <c r="C14" s="58">
        <v>2500</v>
      </c>
      <c r="D14" s="59">
        <v>50</v>
      </c>
      <c r="F14" s="65">
        <v>5</v>
      </c>
      <c r="G14" s="66">
        <v>210</v>
      </c>
      <c r="H14" s="157"/>
    </row>
    <row r="15" spans="2:8" ht="14.25" thickBot="1" x14ac:dyDescent="0.2">
      <c r="B15" s="60" t="s">
        <v>67</v>
      </c>
      <c r="C15" s="58">
        <v>3000</v>
      </c>
      <c r="D15" s="59">
        <v>48</v>
      </c>
      <c r="F15" s="63">
        <v>6</v>
      </c>
      <c r="G15" s="64">
        <v>219</v>
      </c>
      <c r="H15" s="158"/>
    </row>
    <row r="16" spans="2:8" x14ac:dyDescent="0.15">
      <c r="B16" s="60" t="s">
        <v>68</v>
      </c>
      <c r="C16" s="58">
        <v>3500</v>
      </c>
      <c r="D16" s="59">
        <v>46</v>
      </c>
      <c r="F16" s="61">
        <v>7</v>
      </c>
      <c r="G16" s="62">
        <v>293</v>
      </c>
      <c r="H16" s="156" t="s">
        <v>83</v>
      </c>
    </row>
    <row r="17" spans="2:8" x14ac:dyDescent="0.15">
      <c r="B17" s="60" t="s">
        <v>69</v>
      </c>
      <c r="C17" s="58">
        <v>4000</v>
      </c>
      <c r="D17" s="59">
        <v>44</v>
      </c>
      <c r="F17" s="65">
        <v>8</v>
      </c>
      <c r="G17" s="66">
        <v>302</v>
      </c>
      <c r="H17" s="157"/>
    </row>
    <row r="18" spans="2:8" x14ac:dyDescent="0.15">
      <c r="B18" s="60" t="s">
        <v>70</v>
      </c>
      <c r="C18" s="58">
        <v>4500</v>
      </c>
      <c r="D18" s="59">
        <v>42</v>
      </c>
      <c r="F18" s="65">
        <v>9</v>
      </c>
      <c r="G18" s="66">
        <v>311</v>
      </c>
      <c r="H18" s="157"/>
    </row>
    <row r="19" spans="2:8" x14ac:dyDescent="0.15">
      <c r="B19" s="60" t="s">
        <v>71</v>
      </c>
      <c r="C19" s="58">
        <v>5000</v>
      </c>
      <c r="D19" s="59">
        <v>40</v>
      </c>
      <c r="F19" s="65">
        <v>10</v>
      </c>
      <c r="G19" s="66">
        <v>320</v>
      </c>
      <c r="H19" s="157"/>
    </row>
    <row r="20" spans="2:8" x14ac:dyDescent="0.15">
      <c r="B20" s="60" t="s">
        <v>72</v>
      </c>
      <c r="C20" s="58">
        <v>6000</v>
      </c>
      <c r="D20" s="59">
        <v>38</v>
      </c>
      <c r="F20" s="65">
        <v>11</v>
      </c>
      <c r="G20" s="66">
        <v>329</v>
      </c>
      <c r="H20" s="157"/>
    </row>
    <row r="21" spans="2:8" x14ac:dyDescent="0.15">
      <c r="B21" s="60" t="s">
        <v>73</v>
      </c>
      <c r="C21" s="58">
        <v>7000</v>
      </c>
      <c r="D21" s="59">
        <v>36</v>
      </c>
      <c r="F21" s="65">
        <v>12</v>
      </c>
      <c r="G21" s="66">
        <v>338</v>
      </c>
      <c r="H21" s="157"/>
    </row>
    <row r="22" spans="2:8" x14ac:dyDescent="0.15">
      <c r="B22" s="60" t="s">
        <v>74</v>
      </c>
      <c r="C22" s="58">
        <v>8000</v>
      </c>
      <c r="D22" s="59">
        <v>34</v>
      </c>
      <c r="F22" s="65">
        <v>13</v>
      </c>
      <c r="G22" s="66">
        <v>347</v>
      </c>
      <c r="H22" s="157"/>
    </row>
    <row r="23" spans="2:8" x14ac:dyDescent="0.15">
      <c r="B23" s="60" t="s">
        <v>75</v>
      </c>
      <c r="C23" s="58">
        <v>9000</v>
      </c>
      <c r="D23" s="59">
        <v>32</v>
      </c>
      <c r="F23" s="65">
        <v>14</v>
      </c>
      <c r="G23" s="66">
        <v>356</v>
      </c>
      <c r="H23" s="157"/>
    </row>
    <row r="24" spans="2:8" ht="14.25" thickBot="1" x14ac:dyDescent="0.2">
      <c r="B24" s="60" t="s">
        <v>76</v>
      </c>
      <c r="C24" s="58">
        <v>10000</v>
      </c>
      <c r="D24" s="59">
        <v>30</v>
      </c>
      <c r="F24" s="63">
        <v>15</v>
      </c>
      <c r="G24" s="64">
        <v>365</v>
      </c>
      <c r="H24" s="158"/>
    </row>
    <row r="25" spans="2:8" x14ac:dyDescent="0.15">
      <c r="F25" s="61">
        <v>16</v>
      </c>
      <c r="G25" s="62">
        <v>434</v>
      </c>
      <c r="H25" s="156" t="s">
        <v>84</v>
      </c>
    </row>
    <row r="26" spans="2:8" x14ac:dyDescent="0.15">
      <c r="F26" s="65">
        <v>17</v>
      </c>
      <c r="G26" s="66">
        <v>443</v>
      </c>
      <c r="H26" s="157"/>
    </row>
    <row r="27" spans="2:8" x14ac:dyDescent="0.15">
      <c r="F27" s="65">
        <v>18</v>
      </c>
      <c r="G27" s="66">
        <v>452</v>
      </c>
      <c r="H27" s="157"/>
    </row>
    <row r="28" spans="2:8" x14ac:dyDescent="0.15">
      <c r="F28" s="65">
        <v>19</v>
      </c>
      <c r="G28" s="66">
        <v>461</v>
      </c>
      <c r="H28" s="157"/>
    </row>
    <row r="29" spans="2:8" x14ac:dyDescent="0.15">
      <c r="F29" s="65">
        <v>20</v>
      </c>
      <c r="G29" s="66">
        <v>470</v>
      </c>
      <c r="H29" s="157"/>
    </row>
    <row r="30" spans="2:8" x14ac:dyDescent="0.15">
      <c r="F30" s="65">
        <v>21</v>
      </c>
      <c r="G30" s="66">
        <v>479</v>
      </c>
      <c r="H30" s="157"/>
    </row>
    <row r="31" spans="2:8" x14ac:dyDescent="0.15">
      <c r="F31" s="65">
        <v>22</v>
      </c>
      <c r="G31" s="66">
        <v>488</v>
      </c>
      <c r="H31" s="157"/>
    </row>
    <row r="32" spans="2:8" x14ac:dyDescent="0.15">
      <c r="F32" s="65">
        <v>23</v>
      </c>
      <c r="G32" s="66">
        <v>497</v>
      </c>
      <c r="H32" s="157"/>
    </row>
    <row r="33" spans="6:8" x14ac:dyDescent="0.15">
      <c r="F33" s="65">
        <v>24</v>
      </c>
      <c r="G33" s="66">
        <v>506</v>
      </c>
      <c r="H33" s="157"/>
    </row>
    <row r="34" spans="6:8" ht="14.25" thickBot="1" x14ac:dyDescent="0.2">
      <c r="F34" s="63">
        <v>25</v>
      </c>
      <c r="G34" s="64">
        <v>515</v>
      </c>
      <c r="H34" s="158"/>
    </row>
    <row r="35" spans="6:8" x14ac:dyDescent="0.15">
      <c r="F35" s="61">
        <v>26</v>
      </c>
      <c r="G35" s="62">
        <v>564</v>
      </c>
      <c r="H35" s="156" t="s">
        <v>85</v>
      </c>
    </row>
    <row r="36" spans="6:8" x14ac:dyDescent="0.15">
      <c r="F36" s="65">
        <v>27</v>
      </c>
      <c r="G36" s="66">
        <v>573</v>
      </c>
      <c r="H36" s="157"/>
    </row>
    <row r="37" spans="6:8" x14ac:dyDescent="0.15">
      <c r="F37" s="65">
        <v>28</v>
      </c>
      <c r="G37" s="66">
        <v>582</v>
      </c>
      <c r="H37" s="157"/>
    </row>
    <row r="38" spans="6:8" x14ac:dyDescent="0.15">
      <c r="F38" s="65">
        <v>29</v>
      </c>
      <c r="G38" s="66">
        <v>591</v>
      </c>
      <c r="H38" s="157"/>
    </row>
    <row r="39" spans="6:8" x14ac:dyDescent="0.15">
      <c r="F39" s="65">
        <v>30</v>
      </c>
      <c r="G39" s="66">
        <v>600</v>
      </c>
      <c r="H39" s="157"/>
    </row>
    <row r="40" spans="6:8" x14ac:dyDescent="0.15">
      <c r="F40" s="65">
        <v>31</v>
      </c>
      <c r="G40" s="66">
        <v>609</v>
      </c>
      <c r="H40" s="157"/>
    </row>
    <row r="41" spans="6:8" x14ac:dyDescent="0.15">
      <c r="F41" s="65">
        <v>32</v>
      </c>
      <c r="G41" s="66">
        <v>618</v>
      </c>
      <c r="H41" s="157"/>
    </row>
    <row r="42" spans="6:8" x14ac:dyDescent="0.15">
      <c r="F42" s="65">
        <v>33</v>
      </c>
      <c r="G42" s="66">
        <v>627</v>
      </c>
      <c r="H42" s="157"/>
    </row>
    <row r="43" spans="6:8" x14ac:dyDescent="0.15">
      <c r="F43" s="65">
        <v>34</v>
      </c>
      <c r="G43" s="66">
        <v>636</v>
      </c>
      <c r="H43" s="157"/>
    </row>
    <row r="44" spans="6:8" x14ac:dyDescent="0.15">
      <c r="F44" s="65">
        <v>35</v>
      </c>
      <c r="G44" s="66">
        <v>645</v>
      </c>
      <c r="H44" s="157"/>
    </row>
    <row r="45" spans="6:8" x14ac:dyDescent="0.15">
      <c r="F45" s="65">
        <v>36</v>
      </c>
      <c r="G45" s="66">
        <v>654</v>
      </c>
      <c r="H45" s="157"/>
    </row>
    <row r="46" spans="6:8" x14ac:dyDescent="0.15">
      <c r="F46" s="65">
        <v>37</v>
      </c>
      <c r="G46" s="66">
        <v>663</v>
      </c>
      <c r="H46" s="157"/>
    </row>
    <row r="47" spans="6:8" x14ac:dyDescent="0.15">
      <c r="F47" s="65">
        <v>38</v>
      </c>
      <c r="G47" s="66">
        <v>672</v>
      </c>
      <c r="H47" s="157"/>
    </row>
    <row r="48" spans="6:8" x14ac:dyDescent="0.15">
      <c r="F48" s="65">
        <v>39</v>
      </c>
      <c r="G48" s="66">
        <v>681</v>
      </c>
      <c r="H48" s="157"/>
    </row>
    <row r="49" spans="6:8" x14ac:dyDescent="0.15">
      <c r="F49" s="65">
        <v>40</v>
      </c>
      <c r="G49" s="66">
        <v>690</v>
      </c>
      <c r="H49" s="157"/>
    </row>
    <row r="50" spans="6:8" x14ac:dyDescent="0.15">
      <c r="F50" s="65">
        <v>41</v>
      </c>
      <c r="G50" s="66">
        <v>699</v>
      </c>
      <c r="H50" s="157"/>
    </row>
    <row r="51" spans="6:8" x14ac:dyDescent="0.15">
      <c r="F51" s="65">
        <v>42</v>
      </c>
      <c r="G51" s="66">
        <v>708</v>
      </c>
      <c r="H51" s="157"/>
    </row>
    <row r="52" spans="6:8" x14ac:dyDescent="0.15">
      <c r="F52" s="65">
        <v>43</v>
      </c>
      <c r="G52" s="66">
        <v>717</v>
      </c>
      <c r="H52" s="157"/>
    </row>
    <row r="53" spans="6:8" ht="14.25" thickBot="1" x14ac:dyDescent="0.2">
      <c r="F53" s="67">
        <v>44</v>
      </c>
      <c r="G53" s="68">
        <v>726</v>
      </c>
      <c r="H53" s="157"/>
    </row>
    <row r="54" spans="6:8" x14ac:dyDescent="0.15">
      <c r="F54" s="61">
        <v>45</v>
      </c>
      <c r="G54" s="62">
        <v>977</v>
      </c>
      <c r="H54" s="156" t="s">
        <v>86</v>
      </c>
    </row>
    <row r="55" spans="6:8" x14ac:dyDescent="0.15">
      <c r="F55" s="65">
        <v>46</v>
      </c>
      <c r="G55" s="66">
        <v>986</v>
      </c>
      <c r="H55" s="157"/>
    </row>
    <row r="56" spans="6:8" x14ac:dyDescent="0.15">
      <c r="F56" s="65">
        <v>47</v>
      </c>
      <c r="G56" s="66">
        <v>995</v>
      </c>
      <c r="H56" s="157"/>
    </row>
    <row r="57" spans="6:8" x14ac:dyDescent="0.15">
      <c r="F57" s="65">
        <v>48</v>
      </c>
      <c r="G57" s="66">
        <v>1004</v>
      </c>
      <c r="H57" s="157"/>
    </row>
    <row r="58" spans="6:8" x14ac:dyDescent="0.15">
      <c r="F58" s="65">
        <v>49</v>
      </c>
      <c r="G58" s="66">
        <v>1013</v>
      </c>
      <c r="H58" s="157"/>
    </row>
    <row r="59" spans="6:8" x14ac:dyDescent="0.15">
      <c r="F59" s="65">
        <v>50</v>
      </c>
      <c r="G59" s="66">
        <v>1022</v>
      </c>
      <c r="H59" s="157"/>
    </row>
    <row r="60" spans="6:8" x14ac:dyDescent="0.15">
      <c r="F60" s="65">
        <v>51</v>
      </c>
      <c r="G60" s="66">
        <v>1031</v>
      </c>
      <c r="H60" s="157"/>
    </row>
    <row r="61" spans="6:8" x14ac:dyDescent="0.15">
      <c r="F61" s="65">
        <v>52</v>
      </c>
      <c r="G61" s="66">
        <v>1040</v>
      </c>
      <c r="H61" s="157"/>
    </row>
    <row r="62" spans="6:8" x14ac:dyDescent="0.15">
      <c r="F62" s="65">
        <v>53</v>
      </c>
      <c r="G62" s="66">
        <v>1049</v>
      </c>
      <c r="H62" s="157"/>
    </row>
    <row r="63" spans="6:8" x14ac:dyDescent="0.15">
      <c r="F63" s="65">
        <v>54</v>
      </c>
      <c r="G63" s="66">
        <v>1058</v>
      </c>
      <c r="H63" s="157"/>
    </row>
    <row r="64" spans="6:8" x14ac:dyDescent="0.15">
      <c r="F64" s="65">
        <v>55</v>
      </c>
      <c r="G64" s="66">
        <v>1067</v>
      </c>
      <c r="H64" s="157"/>
    </row>
    <row r="65" spans="6:8" x14ac:dyDescent="0.15">
      <c r="F65" s="65">
        <v>56</v>
      </c>
      <c r="G65" s="66">
        <v>1076</v>
      </c>
      <c r="H65" s="157"/>
    </row>
    <row r="66" spans="6:8" ht="14.25" thickBot="1" x14ac:dyDescent="0.2">
      <c r="F66" s="63">
        <v>57</v>
      </c>
      <c r="G66" s="64">
        <v>1085</v>
      </c>
      <c r="H66" s="158"/>
    </row>
    <row r="67" spans="6:8" x14ac:dyDescent="0.15">
      <c r="F67" s="61">
        <v>58</v>
      </c>
      <c r="G67" s="62">
        <v>1094</v>
      </c>
      <c r="H67" s="156" t="s">
        <v>86</v>
      </c>
    </row>
    <row r="68" spans="6:8" x14ac:dyDescent="0.15">
      <c r="F68" s="65">
        <v>59</v>
      </c>
      <c r="G68" s="66">
        <v>1103</v>
      </c>
      <c r="H68" s="157"/>
    </row>
    <row r="69" spans="6:8" x14ac:dyDescent="0.15">
      <c r="F69" s="65">
        <v>60</v>
      </c>
      <c r="G69" s="66">
        <v>1112</v>
      </c>
      <c r="H69" s="157"/>
    </row>
    <row r="70" spans="6:8" x14ac:dyDescent="0.15">
      <c r="F70" s="65">
        <v>61</v>
      </c>
      <c r="G70" s="66">
        <v>1121</v>
      </c>
      <c r="H70" s="157"/>
    </row>
    <row r="71" spans="6:8" x14ac:dyDescent="0.15">
      <c r="F71" s="65">
        <v>62</v>
      </c>
      <c r="G71" s="66">
        <v>1130</v>
      </c>
      <c r="H71" s="157"/>
    </row>
    <row r="72" spans="6:8" x14ac:dyDescent="0.15">
      <c r="F72" s="65">
        <v>63</v>
      </c>
      <c r="G72" s="66">
        <v>1139</v>
      </c>
      <c r="H72" s="157"/>
    </row>
    <row r="73" spans="6:8" x14ac:dyDescent="0.15">
      <c r="F73" s="65">
        <v>64</v>
      </c>
      <c r="G73" s="66">
        <v>1148</v>
      </c>
      <c r="H73" s="157"/>
    </row>
    <row r="74" spans="6:8" x14ac:dyDescent="0.15">
      <c r="F74" s="65">
        <v>65</v>
      </c>
      <c r="G74" s="66">
        <v>1157</v>
      </c>
      <c r="H74" s="157"/>
    </row>
    <row r="75" spans="6:8" x14ac:dyDescent="0.15">
      <c r="F75" s="65">
        <v>66</v>
      </c>
      <c r="G75" s="66">
        <v>1166</v>
      </c>
      <c r="H75" s="157"/>
    </row>
    <row r="76" spans="6:8" x14ac:dyDescent="0.15">
      <c r="F76" s="65">
        <v>67</v>
      </c>
      <c r="G76" s="66">
        <v>1175</v>
      </c>
      <c r="H76" s="157"/>
    </row>
    <row r="77" spans="6:8" x14ac:dyDescent="0.15">
      <c r="F77" s="65">
        <v>68</v>
      </c>
      <c r="G77" s="66">
        <v>1184</v>
      </c>
      <c r="H77" s="157"/>
    </row>
    <row r="78" spans="6:8" x14ac:dyDescent="0.15">
      <c r="F78" s="65">
        <v>69</v>
      </c>
      <c r="G78" s="66">
        <v>1193</v>
      </c>
      <c r="H78" s="157"/>
    </row>
    <row r="79" spans="6:8" x14ac:dyDescent="0.15">
      <c r="F79" s="65">
        <v>70</v>
      </c>
      <c r="G79" s="66">
        <v>1202</v>
      </c>
      <c r="H79" s="157"/>
    </row>
    <row r="80" spans="6:8" x14ac:dyDescent="0.15">
      <c r="F80" s="65">
        <v>71</v>
      </c>
      <c r="G80" s="66">
        <v>1211</v>
      </c>
      <c r="H80" s="157"/>
    </row>
    <row r="81" spans="6:8" x14ac:dyDescent="0.15">
      <c r="F81" s="65">
        <v>72</v>
      </c>
      <c r="G81" s="66">
        <v>1220</v>
      </c>
      <c r="H81" s="157"/>
    </row>
    <row r="82" spans="6:8" x14ac:dyDescent="0.15">
      <c r="F82" s="65">
        <v>73</v>
      </c>
      <c r="G82" s="66">
        <v>1229</v>
      </c>
      <c r="H82" s="157"/>
    </row>
    <row r="83" spans="6:8" x14ac:dyDescent="0.15">
      <c r="F83" s="65">
        <v>74</v>
      </c>
      <c r="G83" s="66">
        <v>1238</v>
      </c>
      <c r="H83" s="157"/>
    </row>
    <row r="84" spans="6:8" x14ac:dyDescent="0.15">
      <c r="F84" s="65">
        <v>75</v>
      </c>
      <c r="G84" s="66">
        <v>1247</v>
      </c>
      <c r="H84" s="157"/>
    </row>
    <row r="85" spans="6:8" x14ac:dyDescent="0.15">
      <c r="F85" s="65">
        <v>76</v>
      </c>
      <c r="G85" s="66">
        <v>1256</v>
      </c>
      <c r="H85" s="157"/>
    </row>
    <row r="86" spans="6:8" x14ac:dyDescent="0.15">
      <c r="F86" s="65">
        <v>77</v>
      </c>
      <c r="G86" s="66">
        <v>1265</v>
      </c>
      <c r="H86" s="157"/>
    </row>
    <row r="87" spans="6:8" x14ac:dyDescent="0.15">
      <c r="F87" s="65">
        <v>78</v>
      </c>
      <c r="G87" s="66">
        <v>1274</v>
      </c>
      <c r="H87" s="157"/>
    </row>
    <row r="88" spans="6:8" x14ac:dyDescent="0.15">
      <c r="F88" s="65">
        <v>79</v>
      </c>
      <c r="G88" s="66">
        <v>1283</v>
      </c>
      <c r="H88" s="157"/>
    </row>
    <row r="89" spans="6:8" x14ac:dyDescent="0.15">
      <c r="F89" s="65">
        <v>80</v>
      </c>
      <c r="G89" s="66">
        <v>1292</v>
      </c>
      <c r="H89" s="157"/>
    </row>
    <row r="90" spans="6:8" x14ac:dyDescent="0.15">
      <c r="F90" s="65">
        <v>81</v>
      </c>
      <c r="G90" s="66">
        <v>1301</v>
      </c>
      <c r="H90" s="157"/>
    </row>
    <row r="91" spans="6:8" x14ac:dyDescent="0.15">
      <c r="F91" s="65">
        <v>82</v>
      </c>
      <c r="G91" s="66">
        <v>1310</v>
      </c>
      <c r="H91" s="157"/>
    </row>
    <row r="92" spans="6:8" x14ac:dyDescent="0.15">
      <c r="F92" s="65">
        <v>83</v>
      </c>
      <c r="G92" s="66">
        <v>1319</v>
      </c>
      <c r="H92" s="157"/>
    </row>
    <row r="93" spans="6:8" x14ac:dyDescent="0.15">
      <c r="F93" s="65">
        <v>84</v>
      </c>
      <c r="G93" s="66">
        <v>1328</v>
      </c>
      <c r="H93" s="157"/>
    </row>
    <row r="94" spans="6:8" x14ac:dyDescent="0.15">
      <c r="F94" s="65">
        <v>85</v>
      </c>
      <c r="G94" s="66">
        <v>1337</v>
      </c>
      <c r="H94" s="157"/>
    </row>
    <row r="95" spans="6:8" x14ac:dyDescent="0.15">
      <c r="F95" s="65">
        <v>86</v>
      </c>
      <c r="G95" s="66">
        <v>1346</v>
      </c>
      <c r="H95" s="157"/>
    </row>
    <row r="96" spans="6:8" x14ac:dyDescent="0.15">
      <c r="F96" s="65">
        <v>87</v>
      </c>
      <c r="G96" s="66">
        <v>1355</v>
      </c>
      <c r="H96" s="157"/>
    </row>
    <row r="97" spans="6:8" x14ac:dyDescent="0.15">
      <c r="F97" s="65">
        <v>88</v>
      </c>
      <c r="G97" s="66">
        <v>1364</v>
      </c>
      <c r="H97" s="157"/>
    </row>
    <row r="98" spans="6:8" ht="14.25" thickBot="1" x14ac:dyDescent="0.2">
      <c r="F98" s="67">
        <v>89</v>
      </c>
      <c r="G98" s="68">
        <v>1373</v>
      </c>
      <c r="H98" s="157"/>
    </row>
    <row r="99" spans="6:8" x14ac:dyDescent="0.15">
      <c r="F99" s="61">
        <v>90</v>
      </c>
      <c r="G99" s="62">
        <v>1592</v>
      </c>
      <c r="H99" s="156" t="s">
        <v>87</v>
      </c>
    </row>
    <row r="100" spans="6:8" x14ac:dyDescent="0.15">
      <c r="F100" s="65">
        <v>91</v>
      </c>
      <c r="G100" s="66">
        <v>1601</v>
      </c>
      <c r="H100" s="157"/>
    </row>
    <row r="101" spans="6:8" x14ac:dyDescent="0.15">
      <c r="F101" s="65">
        <v>92</v>
      </c>
      <c r="G101" s="66">
        <v>1610</v>
      </c>
      <c r="H101" s="157"/>
    </row>
    <row r="102" spans="6:8" x14ac:dyDescent="0.15">
      <c r="F102" s="65">
        <v>93</v>
      </c>
      <c r="G102" s="66">
        <v>1619</v>
      </c>
      <c r="H102" s="157"/>
    </row>
    <row r="103" spans="6:8" x14ac:dyDescent="0.15">
      <c r="F103" s="65">
        <v>94</v>
      </c>
      <c r="G103" s="66">
        <v>1628</v>
      </c>
      <c r="H103" s="157"/>
    </row>
    <row r="104" spans="6:8" x14ac:dyDescent="0.15">
      <c r="F104" s="65">
        <v>95</v>
      </c>
      <c r="G104" s="66">
        <v>1637</v>
      </c>
      <c r="H104" s="157"/>
    </row>
    <row r="105" spans="6:8" x14ac:dyDescent="0.15">
      <c r="F105" s="65">
        <v>96</v>
      </c>
      <c r="G105" s="66">
        <v>1646</v>
      </c>
      <c r="H105" s="157"/>
    </row>
    <row r="106" spans="6:8" x14ac:dyDescent="0.15">
      <c r="F106" s="65">
        <v>97</v>
      </c>
      <c r="G106" s="66">
        <v>1655</v>
      </c>
      <c r="H106" s="157"/>
    </row>
    <row r="107" spans="6:8" x14ac:dyDescent="0.15">
      <c r="F107" s="65">
        <v>98</v>
      </c>
      <c r="G107" s="66">
        <v>1664</v>
      </c>
      <c r="H107" s="157"/>
    </row>
    <row r="108" spans="6:8" x14ac:dyDescent="0.15">
      <c r="F108" s="65">
        <v>99</v>
      </c>
      <c r="G108" s="66">
        <v>1673</v>
      </c>
      <c r="H108" s="157"/>
    </row>
    <row r="109" spans="6:8" x14ac:dyDescent="0.15">
      <c r="F109" s="65">
        <v>100</v>
      </c>
      <c r="G109" s="66">
        <v>1682</v>
      </c>
      <c r="H109" s="157"/>
    </row>
    <row r="110" spans="6:8" x14ac:dyDescent="0.15">
      <c r="F110" s="65">
        <v>101</v>
      </c>
      <c r="G110" s="66">
        <v>1691</v>
      </c>
      <c r="H110" s="157"/>
    </row>
    <row r="111" spans="6:8" x14ac:dyDescent="0.15">
      <c r="F111" s="65">
        <v>102</v>
      </c>
      <c r="G111" s="66">
        <v>1700</v>
      </c>
      <c r="H111" s="157"/>
    </row>
    <row r="112" spans="6:8" x14ac:dyDescent="0.15">
      <c r="F112" s="65">
        <v>103</v>
      </c>
      <c r="G112" s="66">
        <v>1709</v>
      </c>
      <c r="H112" s="157"/>
    </row>
    <row r="113" spans="6:8" x14ac:dyDescent="0.15">
      <c r="F113" s="65">
        <v>104</v>
      </c>
      <c r="G113" s="66">
        <v>1718</v>
      </c>
      <c r="H113" s="157"/>
    </row>
    <row r="114" spans="6:8" x14ac:dyDescent="0.15">
      <c r="F114" s="65">
        <v>105</v>
      </c>
      <c r="G114" s="66">
        <v>1727</v>
      </c>
      <c r="H114" s="157"/>
    </row>
    <row r="115" spans="6:8" x14ac:dyDescent="0.15">
      <c r="F115" s="65">
        <v>106</v>
      </c>
      <c r="G115" s="66">
        <v>1736</v>
      </c>
      <c r="H115" s="157"/>
    </row>
    <row r="116" spans="6:8" x14ac:dyDescent="0.15">
      <c r="F116" s="65">
        <v>107</v>
      </c>
      <c r="G116" s="66">
        <v>1745</v>
      </c>
      <c r="H116" s="157"/>
    </row>
    <row r="117" spans="6:8" x14ac:dyDescent="0.15">
      <c r="F117" s="65">
        <v>108</v>
      </c>
      <c r="G117" s="66">
        <v>1754</v>
      </c>
      <c r="H117" s="157"/>
    </row>
    <row r="118" spans="6:8" x14ac:dyDescent="0.15">
      <c r="F118" s="65">
        <v>109</v>
      </c>
      <c r="G118" s="66">
        <v>1763</v>
      </c>
      <c r="H118" s="157"/>
    </row>
    <row r="119" spans="6:8" x14ac:dyDescent="0.15">
      <c r="F119" s="65">
        <v>110</v>
      </c>
      <c r="G119" s="66">
        <v>1772</v>
      </c>
      <c r="H119" s="157"/>
    </row>
    <row r="120" spans="6:8" x14ac:dyDescent="0.15">
      <c r="F120" s="65">
        <v>111</v>
      </c>
      <c r="G120" s="66">
        <v>1781</v>
      </c>
      <c r="H120" s="157"/>
    </row>
    <row r="121" spans="6:8" x14ac:dyDescent="0.15">
      <c r="F121" s="65">
        <v>112</v>
      </c>
      <c r="G121" s="66">
        <v>1790</v>
      </c>
      <c r="H121" s="157"/>
    </row>
    <row r="122" spans="6:8" x14ac:dyDescent="0.15">
      <c r="F122" s="65">
        <v>113</v>
      </c>
      <c r="G122" s="66">
        <v>1799</v>
      </c>
      <c r="H122" s="157"/>
    </row>
    <row r="123" spans="6:8" x14ac:dyDescent="0.15">
      <c r="F123" s="65">
        <v>114</v>
      </c>
      <c r="G123" s="66">
        <v>1808</v>
      </c>
      <c r="H123" s="157"/>
    </row>
    <row r="124" spans="6:8" x14ac:dyDescent="0.15">
      <c r="F124" s="65">
        <v>115</v>
      </c>
      <c r="G124" s="66">
        <v>1817</v>
      </c>
      <c r="H124" s="157"/>
    </row>
    <row r="125" spans="6:8" x14ac:dyDescent="0.15">
      <c r="F125" s="65">
        <v>116</v>
      </c>
      <c r="G125" s="66">
        <v>1826</v>
      </c>
      <c r="H125" s="157"/>
    </row>
    <row r="126" spans="6:8" x14ac:dyDescent="0.15">
      <c r="F126" s="65">
        <v>117</v>
      </c>
      <c r="G126" s="66">
        <v>1835</v>
      </c>
      <c r="H126" s="157"/>
    </row>
    <row r="127" spans="6:8" x14ac:dyDescent="0.15">
      <c r="F127" s="65">
        <v>118</v>
      </c>
      <c r="G127" s="66">
        <v>1844</v>
      </c>
      <c r="H127" s="157"/>
    </row>
    <row r="128" spans="6:8" ht="14.25" thickBot="1" x14ac:dyDescent="0.2">
      <c r="F128" s="63">
        <v>119</v>
      </c>
      <c r="G128" s="64">
        <v>1853</v>
      </c>
      <c r="H128" s="158"/>
    </row>
    <row r="129" spans="6:8" x14ac:dyDescent="0.15">
      <c r="F129" s="61">
        <v>120</v>
      </c>
      <c r="G129" s="62">
        <v>1862</v>
      </c>
      <c r="H129" s="156" t="s">
        <v>87</v>
      </c>
    </row>
    <row r="130" spans="6:8" x14ac:dyDescent="0.15">
      <c r="F130" s="65">
        <v>121</v>
      </c>
      <c r="G130" s="66">
        <v>1871</v>
      </c>
      <c r="H130" s="157"/>
    </row>
    <row r="131" spans="6:8" x14ac:dyDescent="0.15">
      <c r="F131" s="65">
        <v>122</v>
      </c>
      <c r="G131" s="66">
        <v>1880</v>
      </c>
      <c r="H131" s="157"/>
    </row>
    <row r="132" spans="6:8" x14ac:dyDescent="0.15">
      <c r="F132" s="65">
        <v>123</v>
      </c>
      <c r="G132" s="66">
        <v>1889</v>
      </c>
      <c r="H132" s="157"/>
    </row>
    <row r="133" spans="6:8" x14ac:dyDescent="0.15">
      <c r="F133" s="65">
        <v>124</v>
      </c>
      <c r="G133" s="66">
        <v>1898</v>
      </c>
      <c r="H133" s="157"/>
    </row>
    <row r="134" spans="6:8" x14ac:dyDescent="0.15">
      <c r="F134" s="65">
        <v>125</v>
      </c>
      <c r="G134" s="66">
        <v>1907</v>
      </c>
      <c r="H134" s="157"/>
    </row>
    <row r="135" spans="6:8" x14ac:dyDescent="0.15">
      <c r="F135" s="65">
        <v>126</v>
      </c>
      <c r="G135" s="66">
        <v>1916</v>
      </c>
      <c r="H135" s="157"/>
    </row>
    <row r="136" spans="6:8" x14ac:dyDescent="0.15">
      <c r="F136" s="65">
        <v>127</v>
      </c>
      <c r="G136" s="66">
        <v>1925</v>
      </c>
      <c r="H136" s="157"/>
    </row>
    <row r="137" spans="6:8" x14ac:dyDescent="0.15">
      <c r="F137" s="65">
        <v>128</v>
      </c>
      <c r="G137" s="66">
        <v>1934</v>
      </c>
      <c r="H137" s="157"/>
    </row>
    <row r="138" spans="6:8" x14ac:dyDescent="0.15">
      <c r="F138" s="65">
        <v>129</v>
      </c>
      <c r="G138" s="66">
        <v>1943</v>
      </c>
      <c r="H138" s="157"/>
    </row>
    <row r="139" spans="6:8" x14ac:dyDescent="0.15">
      <c r="F139" s="65">
        <v>130</v>
      </c>
      <c r="G139" s="66">
        <v>1952</v>
      </c>
      <c r="H139" s="157"/>
    </row>
    <row r="140" spans="6:8" x14ac:dyDescent="0.15">
      <c r="F140" s="65">
        <v>131</v>
      </c>
      <c r="G140" s="66">
        <v>1961</v>
      </c>
      <c r="H140" s="157"/>
    </row>
    <row r="141" spans="6:8" x14ac:dyDescent="0.15">
      <c r="F141" s="65">
        <v>132</v>
      </c>
      <c r="G141" s="66">
        <v>1970</v>
      </c>
      <c r="H141" s="157"/>
    </row>
    <row r="142" spans="6:8" x14ac:dyDescent="0.15">
      <c r="F142" s="65">
        <v>133</v>
      </c>
      <c r="G142" s="66">
        <v>1979</v>
      </c>
      <c r="H142" s="157"/>
    </row>
    <row r="143" spans="6:8" x14ac:dyDescent="0.15">
      <c r="F143" s="65">
        <v>134</v>
      </c>
      <c r="G143" s="66">
        <v>1988</v>
      </c>
      <c r="H143" s="157"/>
    </row>
    <row r="144" spans="6:8" x14ac:dyDescent="0.15">
      <c r="F144" s="65">
        <v>135</v>
      </c>
      <c r="G144" s="66">
        <v>1997</v>
      </c>
      <c r="H144" s="157"/>
    </row>
    <row r="145" spans="6:8" x14ac:dyDescent="0.15">
      <c r="F145" s="65">
        <v>136</v>
      </c>
      <c r="G145" s="66">
        <v>2006</v>
      </c>
      <c r="H145" s="157"/>
    </row>
    <row r="146" spans="6:8" x14ac:dyDescent="0.15">
      <c r="F146" s="65">
        <v>137</v>
      </c>
      <c r="G146" s="66">
        <v>2015</v>
      </c>
      <c r="H146" s="157"/>
    </row>
    <row r="147" spans="6:8" x14ac:dyDescent="0.15">
      <c r="F147" s="65">
        <v>138</v>
      </c>
      <c r="G147" s="66">
        <v>2024</v>
      </c>
      <c r="H147" s="157"/>
    </row>
    <row r="148" spans="6:8" x14ac:dyDescent="0.15">
      <c r="F148" s="65">
        <v>139</v>
      </c>
      <c r="G148" s="66">
        <v>2033</v>
      </c>
      <c r="H148" s="157"/>
    </row>
    <row r="149" spans="6:8" x14ac:dyDescent="0.15">
      <c r="F149" s="65">
        <v>140</v>
      </c>
      <c r="G149" s="66">
        <v>2042</v>
      </c>
      <c r="H149" s="157"/>
    </row>
    <row r="150" spans="6:8" x14ac:dyDescent="0.15">
      <c r="F150" s="65">
        <v>141</v>
      </c>
      <c r="G150" s="66">
        <v>2051</v>
      </c>
      <c r="H150" s="157"/>
    </row>
    <row r="151" spans="6:8" x14ac:dyDescent="0.15">
      <c r="F151" s="65">
        <v>142</v>
      </c>
      <c r="G151" s="66">
        <v>2060</v>
      </c>
      <c r="H151" s="157"/>
    </row>
    <row r="152" spans="6:8" x14ac:dyDescent="0.15">
      <c r="F152" s="65">
        <v>143</v>
      </c>
      <c r="G152" s="66">
        <v>2069</v>
      </c>
      <c r="H152" s="157"/>
    </row>
    <row r="153" spans="6:8" x14ac:dyDescent="0.15">
      <c r="F153" s="65">
        <v>144</v>
      </c>
      <c r="G153" s="66">
        <v>2078</v>
      </c>
      <c r="H153" s="157"/>
    </row>
    <row r="154" spans="6:8" x14ac:dyDescent="0.15">
      <c r="F154" s="65">
        <v>145</v>
      </c>
      <c r="G154" s="66">
        <v>2087</v>
      </c>
      <c r="H154" s="157"/>
    </row>
    <row r="155" spans="6:8" x14ac:dyDescent="0.15">
      <c r="F155" s="65">
        <v>146</v>
      </c>
      <c r="G155" s="66">
        <v>2096</v>
      </c>
      <c r="H155" s="157"/>
    </row>
    <row r="156" spans="6:8" x14ac:dyDescent="0.15">
      <c r="F156" s="65">
        <v>147</v>
      </c>
      <c r="G156" s="66">
        <v>2105</v>
      </c>
      <c r="H156" s="157"/>
    </row>
    <row r="157" spans="6:8" x14ac:dyDescent="0.15">
      <c r="F157" s="65">
        <v>148</v>
      </c>
      <c r="G157" s="66">
        <v>2114</v>
      </c>
      <c r="H157" s="157"/>
    </row>
    <row r="158" spans="6:8" x14ac:dyDescent="0.15">
      <c r="F158" s="65">
        <v>149</v>
      </c>
      <c r="G158" s="66">
        <v>2123</v>
      </c>
      <c r="H158" s="157"/>
    </row>
    <row r="159" spans="6:8" x14ac:dyDescent="0.15">
      <c r="F159" s="65">
        <v>150</v>
      </c>
      <c r="G159" s="66">
        <v>2132</v>
      </c>
      <c r="H159" s="157"/>
    </row>
    <row r="160" spans="6:8" x14ac:dyDescent="0.15">
      <c r="F160" s="65">
        <v>151</v>
      </c>
      <c r="G160" s="66">
        <v>2141</v>
      </c>
      <c r="H160" s="157"/>
    </row>
    <row r="161" spans="6:8" x14ac:dyDescent="0.15">
      <c r="F161" s="65">
        <v>152</v>
      </c>
      <c r="G161" s="66">
        <v>2150</v>
      </c>
      <c r="H161" s="157"/>
    </row>
    <row r="162" spans="6:8" x14ac:dyDescent="0.15">
      <c r="F162" s="65">
        <v>153</v>
      </c>
      <c r="G162" s="66">
        <v>2159</v>
      </c>
      <c r="H162" s="157"/>
    </row>
    <row r="163" spans="6:8" x14ac:dyDescent="0.15">
      <c r="F163" s="65">
        <v>154</v>
      </c>
      <c r="G163" s="66">
        <v>2168</v>
      </c>
      <c r="H163" s="157"/>
    </row>
    <row r="164" spans="6:8" x14ac:dyDescent="0.15">
      <c r="F164" s="65">
        <v>155</v>
      </c>
      <c r="G164" s="66">
        <v>2177</v>
      </c>
      <c r="H164" s="157"/>
    </row>
    <row r="165" spans="6:8" x14ac:dyDescent="0.15">
      <c r="F165" s="65">
        <v>156</v>
      </c>
      <c r="G165" s="66">
        <v>2186</v>
      </c>
      <c r="H165" s="157"/>
    </row>
    <row r="166" spans="6:8" x14ac:dyDescent="0.15">
      <c r="F166" s="65">
        <v>157</v>
      </c>
      <c r="G166" s="66">
        <v>2195</v>
      </c>
      <c r="H166" s="157"/>
    </row>
    <row r="167" spans="6:8" x14ac:dyDescent="0.15">
      <c r="F167" s="65">
        <v>158</v>
      </c>
      <c r="G167" s="66">
        <v>2204</v>
      </c>
      <c r="H167" s="157"/>
    </row>
    <row r="168" spans="6:8" x14ac:dyDescent="0.15">
      <c r="F168" s="65">
        <v>159</v>
      </c>
      <c r="G168" s="66">
        <v>2213</v>
      </c>
      <c r="H168" s="157"/>
    </row>
    <row r="169" spans="6:8" x14ac:dyDescent="0.15">
      <c r="F169" s="65">
        <v>160</v>
      </c>
      <c r="G169" s="66">
        <v>2222</v>
      </c>
      <c r="H169" s="157"/>
    </row>
    <row r="170" spans="6:8" x14ac:dyDescent="0.15">
      <c r="F170" s="65">
        <v>161</v>
      </c>
      <c r="G170" s="66">
        <v>2231</v>
      </c>
      <c r="H170" s="157"/>
    </row>
    <row r="171" spans="6:8" x14ac:dyDescent="0.15">
      <c r="F171" s="65">
        <v>162</v>
      </c>
      <c r="G171" s="66">
        <v>2240</v>
      </c>
      <c r="H171" s="157"/>
    </row>
    <row r="172" spans="6:8" x14ac:dyDescent="0.15">
      <c r="F172" s="65">
        <v>163</v>
      </c>
      <c r="G172" s="66">
        <v>2249</v>
      </c>
      <c r="H172" s="157"/>
    </row>
    <row r="173" spans="6:8" x14ac:dyDescent="0.15">
      <c r="F173" s="65">
        <v>164</v>
      </c>
      <c r="G173" s="66">
        <v>2258</v>
      </c>
      <c r="H173" s="157"/>
    </row>
    <row r="174" spans="6:8" x14ac:dyDescent="0.15">
      <c r="F174" s="65">
        <v>165</v>
      </c>
      <c r="G174" s="66">
        <v>2267</v>
      </c>
      <c r="H174" s="157"/>
    </row>
    <row r="175" spans="6:8" x14ac:dyDescent="0.15">
      <c r="F175" s="65">
        <v>166</v>
      </c>
      <c r="G175" s="66">
        <v>2276</v>
      </c>
      <c r="H175" s="157"/>
    </row>
    <row r="176" spans="6:8" x14ac:dyDescent="0.15">
      <c r="F176" s="65">
        <v>167</v>
      </c>
      <c r="G176" s="66">
        <v>2285</v>
      </c>
      <c r="H176" s="157"/>
    </row>
    <row r="177" spans="6:8" x14ac:dyDescent="0.15">
      <c r="F177" s="65">
        <v>168</v>
      </c>
      <c r="G177" s="66">
        <v>2294</v>
      </c>
      <c r="H177" s="157"/>
    </row>
    <row r="178" spans="6:8" x14ac:dyDescent="0.15">
      <c r="F178" s="65">
        <v>169</v>
      </c>
      <c r="G178" s="66">
        <v>2303</v>
      </c>
      <c r="H178" s="157"/>
    </row>
    <row r="179" spans="6:8" x14ac:dyDescent="0.15">
      <c r="F179" s="65">
        <v>170</v>
      </c>
      <c r="G179" s="66">
        <v>2312</v>
      </c>
      <c r="H179" s="157"/>
    </row>
    <row r="180" spans="6:8" x14ac:dyDescent="0.15">
      <c r="F180" s="65">
        <v>171</v>
      </c>
      <c r="G180" s="66">
        <v>2321</v>
      </c>
      <c r="H180" s="157"/>
    </row>
    <row r="181" spans="6:8" x14ac:dyDescent="0.15">
      <c r="F181" s="65">
        <v>172</v>
      </c>
      <c r="G181" s="66">
        <v>2330</v>
      </c>
      <c r="H181" s="157"/>
    </row>
    <row r="182" spans="6:8" x14ac:dyDescent="0.15">
      <c r="F182" s="65">
        <v>173</v>
      </c>
      <c r="G182" s="66">
        <v>2339</v>
      </c>
      <c r="H182" s="157"/>
    </row>
    <row r="183" spans="6:8" x14ac:dyDescent="0.15">
      <c r="F183" s="65">
        <v>174</v>
      </c>
      <c r="G183" s="66">
        <v>2348</v>
      </c>
      <c r="H183" s="157"/>
    </row>
    <row r="184" spans="6:8" x14ac:dyDescent="0.15">
      <c r="F184" s="65">
        <v>175</v>
      </c>
      <c r="G184" s="66">
        <v>2357</v>
      </c>
      <c r="H184" s="157"/>
    </row>
    <row r="185" spans="6:8" x14ac:dyDescent="0.15">
      <c r="F185" s="65">
        <v>176</v>
      </c>
      <c r="G185" s="66">
        <v>2366</v>
      </c>
      <c r="H185" s="157"/>
    </row>
    <row r="186" spans="6:8" x14ac:dyDescent="0.15">
      <c r="F186" s="65">
        <v>177</v>
      </c>
      <c r="G186" s="66">
        <v>2375</v>
      </c>
      <c r="H186" s="157"/>
    </row>
    <row r="187" spans="6:8" x14ac:dyDescent="0.15">
      <c r="F187" s="65">
        <v>178</v>
      </c>
      <c r="G187" s="66">
        <v>2384</v>
      </c>
      <c r="H187" s="157"/>
    </row>
    <row r="188" spans="6:8" ht="14.25" thickBot="1" x14ac:dyDescent="0.2">
      <c r="F188" s="63">
        <v>179</v>
      </c>
      <c r="G188" s="64">
        <v>2393</v>
      </c>
      <c r="H188" s="158"/>
    </row>
    <row r="189" spans="6:8" x14ac:dyDescent="0.15">
      <c r="F189" s="61">
        <v>180</v>
      </c>
      <c r="G189" s="62">
        <v>2788</v>
      </c>
      <c r="H189" s="156" t="s">
        <v>88</v>
      </c>
    </row>
    <row r="190" spans="6:8" x14ac:dyDescent="0.15">
      <c r="F190" s="65">
        <v>181</v>
      </c>
      <c r="G190" s="66">
        <v>2797</v>
      </c>
      <c r="H190" s="157"/>
    </row>
    <row r="191" spans="6:8" x14ac:dyDescent="0.15">
      <c r="F191" s="65">
        <v>182</v>
      </c>
      <c r="G191" s="66">
        <v>2806</v>
      </c>
      <c r="H191" s="157"/>
    </row>
    <row r="192" spans="6:8" x14ac:dyDescent="0.15">
      <c r="F192" s="65">
        <v>183</v>
      </c>
      <c r="G192" s="66">
        <v>2815</v>
      </c>
      <c r="H192" s="157"/>
    </row>
    <row r="193" spans="6:8" x14ac:dyDescent="0.15">
      <c r="F193" s="65">
        <v>184</v>
      </c>
      <c r="G193" s="66">
        <v>2824</v>
      </c>
      <c r="H193" s="157"/>
    </row>
    <row r="194" spans="6:8" x14ac:dyDescent="0.15">
      <c r="F194" s="65">
        <v>185</v>
      </c>
      <c r="G194" s="66">
        <v>2833</v>
      </c>
      <c r="H194" s="157"/>
    </row>
    <row r="195" spans="6:8" x14ac:dyDescent="0.15">
      <c r="F195" s="65">
        <v>186</v>
      </c>
      <c r="G195" s="66">
        <v>2842</v>
      </c>
      <c r="H195" s="157"/>
    </row>
    <row r="196" spans="6:8" x14ac:dyDescent="0.15">
      <c r="F196" s="65">
        <v>187</v>
      </c>
      <c r="G196" s="66">
        <v>2851</v>
      </c>
      <c r="H196" s="157"/>
    </row>
    <row r="197" spans="6:8" x14ac:dyDescent="0.15">
      <c r="F197" s="65">
        <v>188</v>
      </c>
      <c r="G197" s="66">
        <v>2860</v>
      </c>
      <c r="H197" s="157"/>
    </row>
    <row r="198" spans="6:8" x14ac:dyDescent="0.15">
      <c r="F198" s="65">
        <v>189</v>
      </c>
      <c r="G198" s="66">
        <v>2869</v>
      </c>
      <c r="H198" s="157"/>
    </row>
    <row r="199" spans="6:8" x14ac:dyDescent="0.15">
      <c r="F199" s="65">
        <v>190</v>
      </c>
      <c r="G199" s="66">
        <v>2878</v>
      </c>
      <c r="H199" s="157"/>
    </row>
    <row r="200" spans="6:8" x14ac:dyDescent="0.15">
      <c r="F200" s="65">
        <v>191</v>
      </c>
      <c r="G200" s="66">
        <v>2887</v>
      </c>
      <c r="H200" s="157"/>
    </row>
    <row r="201" spans="6:8" x14ac:dyDescent="0.15">
      <c r="F201" s="65">
        <v>192</v>
      </c>
      <c r="G201" s="66">
        <v>2896</v>
      </c>
      <c r="H201" s="157"/>
    </row>
    <row r="202" spans="6:8" x14ac:dyDescent="0.15">
      <c r="F202" s="65">
        <v>193</v>
      </c>
      <c r="G202" s="66">
        <v>2905</v>
      </c>
      <c r="H202" s="157"/>
    </row>
    <row r="203" spans="6:8" x14ac:dyDescent="0.15">
      <c r="F203" s="65">
        <v>194</v>
      </c>
      <c r="G203" s="66">
        <v>2914</v>
      </c>
      <c r="H203" s="157"/>
    </row>
    <row r="204" spans="6:8" x14ac:dyDescent="0.15">
      <c r="F204" s="65">
        <v>195</v>
      </c>
      <c r="G204" s="66">
        <v>2923</v>
      </c>
      <c r="H204" s="157"/>
    </row>
    <row r="205" spans="6:8" x14ac:dyDescent="0.15">
      <c r="F205" s="65">
        <v>196</v>
      </c>
      <c r="G205" s="66">
        <v>2932</v>
      </c>
      <c r="H205" s="157"/>
    </row>
    <row r="206" spans="6:8" x14ac:dyDescent="0.15">
      <c r="F206" s="65">
        <v>197</v>
      </c>
      <c r="G206" s="66">
        <v>2941</v>
      </c>
      <c r="H206" s="157"/>
    </row>
    <row r="207" spans="6:8" x14ac:dyDescent="0.15">
      <c r="F207" s="65">
        <v>198</v>
      </c>
      <c r="G207" s="66">
        <v>2950</v>
      </c>
      <c r="H207" s="157"/>
    </row>
    <row r="208" spans="6:8" x14ac:dyDescent="0.15">
      <c r="F208" s="65">
        <v>199</v>
      </c>
      <c r="G208" s="66">
        <v>2959</v>
      </c>
      <c r="H208" s="157"/>
    </row>
    <row r="209" spans="6:8" x14ac:dyDescent="0.15">
      <c r="F209" s="65">
        <v>200</v>
      </c>
      <c r="G209" s="66">
        <v>2968</v>
      </c>
      <c r="H209" s="157"/>
    </row>
    <row r="210" spans="6:8" x14ac:dyDescent="0.15">
      <c r="F210" s="65">
        <v>201</v>
      </c>
      <c r="G210" s="66">
        <v>2977</v>
      </c>
      <c r="H210" s="157"/>
    </row>
    <row r="211" spans="6:8" x14ac:dyDescent="0.15">
      <c r="F211" s="65">
        <v>202</v>
      </c>
      <c r="G211" s="66">
        <v>2986</v>
      </c>
      <c r="H211" s="157"/>
    </row>
    <row r="212" spans="6:8" x14ac:dyDescent="0.15">
      <c r="F212" s="65">
        <v>203</v>
      </c>
      <c r="G212" s="66">
        <v>2995</v>
      </c>
      <c r="H212" s="157"/>
    </row>
    <row r="213" spans="6:8" x14ac:dyDescent="0.15">
      <c r="F213" s="65">
        <v>204</v>
      </c>
      <c r="G213" s="66">
        <v>3004</v>
      </c>
      <c r="H213" s="157"/>
    </row>
    <row r="214" spans="6:8" x14ac:dyDescent="0.15">
      <c r="F214" s="65">
        <v>205</v>
      </c>
      <c r="G214" s="66">
        <v>3013</v>
      </c>
      <c r="H214" s="157"/>
    </row>
    <row r="215" spans="6:8" x14ac:dyDescent="0.15">
      <c r="F215" s="65">
        <v>206</v>
      </c>
      <c r="G215" s="66">
        <v>3022</v>
      </c>
      <c r="H215" s="157"/>
    </row>
    <row r="216" spans="6:8" x14ac:dyDescent="0.15">
      <c r="F216" s="65">
        <v>207</v>
      </c>
      <c r="G216" s="66">
        <v>3031</v>
      </c>
      <c r="H216" s="157"/>
    </row>
    <row r="217" spans="6:8" x14ac:dyDescent="0.15">
      <c r="F217" s="65">
        <v>208</v>
      </c>
      <c r="G217" s="66">
        <v>3040</v>
      </c>
      <c r="H217" s="157"/>
    </row>
    <row r="218" spans="6:8" x14ac:dyDescent="0.15">
      <c r="F218" s="65">
        <v>209</v>
      </c>
      <c r="G218" s="66">
        <v>3049</v>
      </c>
      <c r="H218" s="157"/>
    </row>
    <row r="219" spans="6:8" x14ac:dyDescent="0.15">
      <c r="F219" s="65">
        <v>210</v>
      </c>
      <c r="G219" s="66">
        <v>3058</v>
      </c>
      <c r="H219" s="157"/>
    </row>
    <row r="220" spans="6:8" x14ac:dyDescent="0.15">
      <c r="F220" s="65">
        <v>211</v>
      </c>
      <c r="G220" s="66">
        <v>3067</v>
      </c>
      <c r="H220" s="157"/>
    </row>
    <row r="221" spans="6:8" x14ac:dyDescent="0.15">
      <c r="F221" s="65">
        <v>212</v>
      </c>
      <c r="G221" s="66">
        <v>3076</v>
      </c>
      <c r="H221" s="157"/>
    </row>
    <row r="222" spans="6:8" x14ac:dyDescent="0.15">
      <c r="F222" s="65">
        <v>213</v>
      </c>
      <c r="G222" s="66">
        <v>3085</v>
      </c>
      <c r="H222" s="157"/>
    </row>
    <row r="223" spans="6:8" x14ac:dyDescent="0.15">
      <c r="F223" s="65">
        <v>214</v>
      </c>
      <c r="G223" s="66">
        <v>3094</v>
      </c>
      <c r="H223" s="157"/>
    </row>
    <row r="224" spans="6:8" x14ac:dyDescent="0.15">
      <c r="F224" s="65">
        <v>215</v>
      </c>
      <c r="G224" s="66">
        <v>3103</v>
      </c>
      <c r="H224" s="157"/>
    </row>
    <row r="225" spans="6:8" x14ac:dyDescent="0.15">
      <c r="F225" s="65">
        <v>216</v>
      </c>
      <c r="G225" s="66">
        <v>3112</v>
      </c>
      <c r="H225" s="157"/>
    </row>
    <row r="226" spans="6:8" x14ac:dyDescent="0.15">
      <c r="F226" s="65">
        <v>217</v>
      </c>
      <c r="G226" s="66">
        <v>3121</v>
      </c>
      <c r="H226" s="157"/>
    </row>
    <row r="227" spans="6:8" x14ac:dyDescent="0.15">
      <c r="F227" s="65">
        <v>218</v>
      </c>
      <c r="G227" s="66">
        <v>3130</v>
      </c>
      <c r="H227" s="157"/>
    </row>
    <row r="228" spans="6:8" x14ac:dyDescent="0.15">
      <c r="F228" s="65">
        <v>219</v>
      </c>
      <c r="G228" s="66">
        <v>3139</v>
      </c>
      <c r="H228" s="157"/>
    </row>
    <row r="229" spans="6:8" x14ac:dyDescent="0.15">
      <c r="F229" s="65">
        <v>220</v>
      </c>
      <c r="G229" s="66">
        <v>3148</v>
      </c>
      <c r="H229" s="157"/>
    </row>
    <row r="230" spans="6:8" x14ac:dyDescent="0.15">
      <c r="F230" s="65">
        <v>221</v>
      </c>
      <c r="G230" s="66">
        <v>3157</v>
      </c>
      <c r="H230" s="157"/>
    </row>
    <row r="231" spans="6:8" x14ac:dyDescent="0.15">
      <c r="F231" s="65">
        <v>222</v>
      </c>
      <c r="G231" s="66">
        <v>3166</v>
      </c>
      <c r="H231" s="157"/>
    </row>
    <row r="232" spans="6:8" x14ac:dyDescent="0.15">
      <c r="F232" s="65">
        <v>223</v>
      </c>
      <c r="G232" s="66">
        <v>3175</v>
      </c>
      <c r="H232" s="157"/>
    </row>
    <row r="233" spans="6:8" x14ac:dyDescent="0.15">
      <c r="F233" s="65">
        <v>224</v>
      </c>
      <c r="G233" s="66">
        <v>3184</v>
      </c>
      <c r="H233" s="157"/>
    </row>
    <row r="234" spans="6:8" x14ac:dyDescent="0.15">
      <c r="F234" s="65">
        <v>225</v>
      </c>
      <c r="G234" s="66">
        <v>3193</v>
      </c>
      <c r="H234" s="157"/>
    </row>
    <row r="235" spans="6:8" x14ac:dyDescent="0.15">
      <c r="F235" s="65">
        <v>226</v>
      </c>
      <c r="G235" s="66">
        <v>3202</v>
      </c>
      <c r="H235" s="157"/>
    </row>
    <row r="236" spans="6:8" x14ac:dyDescent="0.15">
      <c r="F236" s="65">
        <v>227</v>
      </c>
      <c r="G236" s="66">
        <v>3211</v>
      </c>
      <c r="H236" s="157"/>
    </row>
    <row r="237" spans="6:8" x14ac:dyDescent="0.15">
      <c r="F237" s="65">
        <v>228</v>
      </c>
      <c r="G237" s="66">
        <v>3220</v>
      </c>
      <c r="H237" s="157"/>
    </row>
    <row r="238" spans="6:8" x14ac:dyDescent="0.15">
      <c r="F238" s="65">
        <v>229</v>
      </c>
      <c r="G238" s="66">
        <v>3229</v>
      </c>
      <c r="H238" s="157"/>
    </row>
    <row r="239" spans="6:8" x14ac:dyDescent="0.15">
      <c r="F239" s="65">
        <v>230</v>
      </c>
      <c r="G239" s="66">
        <v>3238</v>
      </c>
      <c r="H239" s="157"/>
    </row>
    <row r="240" spans="6:8" x14ac:dyDescent="0.15">
      <c r="F240" s="65">
        <v>231</v>
      </c>
      <c r="G240" s="66">
        <v>3247</v>
      </c>
      <c r="H240" s="157"/>
    </row>
    <row r="241" spans="6:8" x14ac:dyDescent="0.15">
      <c r="F241" s="65">
        <v>232</v>
      </c>
      <c r="G241" s="66">
        <v>3256</v>
      </c>
      <c r="H241" s="157"/>
    </row>
    <row r="242" spans="6:8" x14ac:dyDescent="0.15">
      <c r="F242" s="65">
        <v>233</v>
      </c>
      <c r="G242" s="66">
        <v>3265</v>
      </c>
      <c r="H242" s="157"/>
    </row>
    <row r="243" spans="6:8" x14ac:dyDescent="0.15">
      <c r="F243" s="65">
        <v>234</v>
      </c>
      <c r="G243" s="66">
        <v>3274</v>
      </c>
      <c r="H243" s="157"/>
    </row>
    <row r="244" spans="6:8" x14ac:dyDescent="0.15">
      <c r="F244" s="65">
        <v>235</v>
      </c>
      <c r="G244" s="66">
        <v>3283</v>
      </c>
      <c r="H244" s="157"/>
    </row>
    <row r="245" spans="6:8" x14ac:dyDescent="0.15">
      <c r="F245" s="65">
        <v>236</v>
      </c>
      <c r="G245" s="66">
        <v>3292</v>
      </c>
      <c r="H245" s="157"/>
    </row>
    <row r="246" spans="6:8" x14ac:dyDescent="0.15">
      <c r="F246" s="65">
        <v>237</v>
      </c>
      <c r="G246" s="66">
        <v>3301</v>
      </c>
      <c r="H246" s="157"/>
    </row>
    <row r="247" spans="6:8" x14ac:dyDescent="0.15">
      <c r="F247" s="65">
        <v>238</v>
      </c>
      <c r="G247" s="66">
        <v>3310</v>
      </c>
      <c r="H247" s="157"/>
    </row>
    <row r="248" spans="6:8" x14ac:dyDescent="0.15">
      <c r="F248" s="65">
        <v>239</v>
      </c>
      <c r="G248" s="66">
        <v>3319</v>
      </c>
      <c r="H248" s="157"/>
    </row>
    <row r="249" spans="6:8" x14ac:dyDescent="0.15">
      <c r="F249" s="65">
        <v>240</v>
      </c>
      <c r="G249" s="66">
        <v>3328</v>
      </c>
      <c r="H249" s="157"/>
    </row>
    <row r="250" spans="6:8" ht="14.25" thickBot="1" x14ac:dyDescent="0.2">
      <c r="F250" s="63">
        <v>241</v>
      </c>
      <c r="G250" s="64">
        <v>3337</v>
      </c>
      <c r="H250" s="158"/>
    </row>
    <row r="251" spans="6:8" x14ac:dyDescent="0.15">
      <c r="F251" s="61">
        <v>242</v>
      </c>
      <c r="G251" s="62">
        <v>3346</v>
      </c>
      <c r="H251" s="156" t="s">
        <v>88</v>
      </c>
    </row>
    <row r="252" spans="6:8" x14ac:dyDescent="0.15">
      <c r="F252" s="65">
        <v>243</v>
      </c>
      <c r="G252" s="66">
        <v>3355</v>
      </c>
      <c r="H252" s="157"/>
    </row>
    <row r="253" spans="6:8" x14ac:dyDescent="0.15">
      <c r="F253" s="65">
        <v>244</v>
      </c>
      <c r="G253" s="66">
        <v>3364</v>
      </c>
      <c r="H253" s="157"/>
    </row>
    <row r="254" spans="6:8" x14ac:dyDescent="0.15">
      <c r="F254" s="65">
        <v>245</v>
      </c>
      <c r="G254" s="66">
        <v>3373</v>
      </c>
      <c r="H254" s="157"/>
    </row>
    <row r="255" spans="6:8" x14ac:dyDescent="0.15">
      <c r="F255" s="65">
        <v>246</v>
      </c>
      <c r="G255" s="66">
        <v>3382</v>
      </c>
      <c r="H255" s="157"/>
    </row>
    <row r="256" spans="6:8" x14ac:dyDescent="0.15">
      <c r="F256" s="65">
        <v>247</v>
      </c>
      <c r="G256" s="66">
        <v>3391</v>
      </c>
      <c r="H256" s="157"/>
    </row>
    <row r="257" spans="6:8" x14ac:dyDescent="0.15">
      <c r="F257" s="65">
        <v>248</v>
      </c>
      <c r="G257" s="66">
        <v>3400</v>
      </c>
      <c r="H257" s="157"/>
    </row>
    <row r="258" spans="6:8" x14ac:dyDescent="0.15">
      <c r="F258" s="65">
        <v>249</v>
      </c>
      <c r="G258" s="66">
        <v>3409</v>
      </c>
      <c r="H258" s="157"/>
    </row>
    <row r="259" spans="6:8" x14ac:dyDescent="0.15">
      <c r="F259" s="65">
        <v>250</v>
      </c>
      <c r="G259" s="66">
        <v>3418</v>
      </c>
      <c r="H259" s="157"/>
    </row>
    <row r="260" spans="6:8" x14ac:dyDescent="0.15">
      <c r="F260" s="65">
        <v>251</v>
      </c>
      <c r="G260" s="66">
        <v>3427</v>
      </c>
      <c r="H260" s="157"/>
    </row>
    <row r="261" spans="6:8" x14ac:dyDescent="0.15">
      <c r="F261" s="65">
        <v>252</v>
      </c>
      <c r="G261" s="66">
        <v>3436</v>
      </c>
      <c r="H261" s="157"/>
    </row>
    <row r="262" spans="6:8" x14ac:dyDescent="0.15">
      <c r="F262" s="65">
        <v>253</v>
      </c>
      <c r="G262" s="66">
        <v>3445</v>
      </c>
      <c r="H262" s="157"/>
    </row>
    <row r="263" spans="6:8" x14ac:dyDescent="0.15">
      <c r="F263" s="65">
        <v>254</v>
      </c>
      <c r="G263" s="66">
        <v>3454</v>
      </c>
      <c r="H263" s="157"/>
    </row>
    <row r="264" spans="6:8" x14ac:dyDescent="0.15">
      <c r="F264" s="65">
        <v>255</v>
      </c>
      <c r="G264" s="66">
        <v>3463</v>
      </c>
      <c r="H264" s="157"/>
    </row>
    <row r="265" spans="6:8" x14ac:dyDescent="0.15">
      <c r="F265" s="65">
        <v>256</v>
      </c>
      <c r="G265" s="66">
        <v>3472</v>
      </c>
      <c r="H265" s="157"/>
    </row>
    <row r="266" spans="6:8" x14ac:dyDescent="0.15">
      <c r="F266" s="65">
        <v>257</v>
      </c>
      <c r="G266" s="66">
        <v>3481</v>
      </c>
      <c r="H266" s="157"/>
    </row>
    <row r="267" spans="6:8" x14ac:dyDescent="0.15">
      <c r="F267" s="65">
        <v>258</v>
      </c>
      <c r="G267" s="66">
        <v>3490</v>
      </c>
      <c r="H267" s="157"/>
    </row>
    <row r="268" spans="6:8" x14ac:dyDescent="0.15">
      <c r="F268" s="65">
        <v>259</v>
      </c>
      <c r="G268" s="66">
        <v>3499</v>
      </c>
      <c r="H268" s="157"/>
    </row>
    <row r="269" spans="6:8" x14ac:dyDescent="0.15">
      <c r="F269" s="65">
        <v>260</v>
      </c>
      <c r="G269" s="66">
        <v>3508</v>
      </c>
      <c r="H269" s="157"/>
    </row>
    <row r="270" spans="6:8" x14ac:dyDescent="0.15">
      <c r="F270" s="65">
        <v>261</v>
      </c>
      <c r="G270" s="66">
        <v>3517</v>
      </c>
      <c r="H270" s="157"/>
    </row>
    <row r="271" spans="6:8" x14ac:dyDescent="0.15">
      <c r="F271" s="65">
        <v>262</v>
      </c>
      <c r="G271" s="66">
        <v>3526</v>
      </c>
      <c r="H271" s="157"/>
    </row>
    <row r="272" spans="6:8" x14ac:dyDescent="0.15">
      <c r="F272" s="65">
        <v>263</v>
      </c>
      <c r="G272" s="66">
        <v>3535</v>
      </c>
      <c r="H272" s="157"/>
    </row>
    <row r="273" spans="6:8" x14ac:dyDescent="0.15">
      <c r="F273" s="65">
        <v>264</v>
      </c>
      <c r="G273" s="66">
        <v>3544</v>
      </c>
      <c r="H273" s="157"/>
    </row>
    <row r="274" spans="6:8" x14ac:dyDescent="0.15">
      <c r="F274" s="65">
        <v>265</v>
      </c>
      <c r="G274" s="66">
        <v>3553</v>
      </c>
      <c r="H274" s="157"/>
    </row>
    <row r="275" spans="6:8" x14ac:dyDescent="0.15">
      <c r="F275" s="65">
        <v>266</v>
      </c>
      <c r="G275" s="66">
        <v>3562</v>
      </c>
      <c r="H275" s="157"/>
    </row>
    <row r="276" spans="6:8" x14ac:dyDescent="0.15">
      <c r="F276" s="65">
        <v>267</v>
      </c>
      <c r="G276" s="66">
        <v>3571</v>
      </c>
      <c r="H276" s="157"/>
    </row>
    <row r="277" spans="6:8" x14ac:dyDescent="0.15">
      <c r="F277" s="65">
        <v>268</v>
      </c>
      <c r="G277" s="66">
        <v>3580</v>
      </c>
      <c r="H277" s="157"/>
    </row>
    <row r="278" spans="6:8" x14ac:dyDescent="0.15">
      <c r="F278" s="65">
        <v>269</v>
      </c>
      <c r="G278" s="66">
        <v>3589</v>
      </c>
      <c r="H278" s="157"/>
    </row>
    <row r="279" spans="6:8" x14ac:dyDescent="0.15">
      <c r="F279" s="65">
        <v>270</v>
      </c>
      <c r="G279" s="66">
        <v>3598</v>
      </c>
      <c r="H279" s="157"/>
    </row>
    <row r="280" spans="6:8" x14ac:dyDescent="0.15">
      <c r="F280" s="65">
        <v>271</v>
      </c>
      <c r="G280" s="66">
        <v>3607</v>
      </c>
      <c r="H280" s="157"/>
    </row>
    <row r="281" spans="6:8" x14ac:dyDescent="0.15">
      <c r="F281" s="65">
        <v>272</v>
      </c>
      <c r="G281" s="66">
        <v>3616</v>
      </c>
      <c r="H281" s="157"/>
    </row>
    <row r="282" spans="6:8" x14ac:dyDescent="0.15">
      <c r="F282" s="65">
        <v>273</v>
      </c>
      <c r="G282" s="66">
        <v>3625</v>
      </c>
      <c r="H282" s="157"/>
    </row>
    <row r="283" spans="6:8" x14ac:dyDescent="0.15">
      <c r="F283" s="65">
        <v>274</v>
      </c>
      <c r="G283" s="66">
        <v>3634</v>
      </c>
      <c r="H283" s="157"/>
    </row>
    <row r="284" spans="6:8" x14ac:dyDescent="0.15">
      <c r="F284" s="65">
        <v>275</v>
      </c>
      <c r="G284" s="66">
        <v>3643</v>
      </c>
      <c r="H284" s="157"/>
    </row>
    <row r="285" spans="6:8" x14ac:dyDescent="0.15">
      <c r="F285" s="65">
        <v>276</v>
      </c>
      <c r="G285" s="66">
        <v>3652</v>
      </c>
      <c r="H285" s="157"/>
    </row>
    <row r="286" spans="6:8" x14ac:dyDescent="0.15">
      <c r="F286" s="65">
        <v>277</v>
      </c>
      <c r="G286" s="66">
        <v>3661</v>
      </c>
      <c r="H286" s="157"/>
    </row>
    <row r="287" spans="6:8" x14ac:dyDescent="0.15">
      <c r="F287" s="65">
        <v>278</v>
      </c>
      <c r="G287" s="66">
        <v>3670</v>
      </c>
      <c r="H287" s="157"/>
    </row>
    <row r="288" spans="6:8" x14ac:dyDescent="0.15">
      <c r="F288" s="65">
        <v>279</v>
      </c>
      <c r="G288" s="66">
        <v>3679</v>
      </c>
      <c r="H288" s="157"/>
    </row>
    <row r="289" spans="6:8" x14ac:dyDescent="0.15">
      <c r="F289" s="65">
        <v>280</v>
      </c>
      <c r="G289" s="66">
        <v>3688</v>
      </c>
      <c r="H289" s="157"/>
    </row>
    <row r="290" spans="6:8" x14ac:dyDescent="0.15">
      <c r="F290" s="65">
        <v>281</v>
      </c>
      <c r="G290" s="66">
        <v>3697</v>
      </c>
      <c r="H290" s="157"/>
    </row>
    <row r="291" spans="6:8" x14ac:dyDescent="0.15">
      <c r="F291" s="65">
        <v>282</v>
      </c>
      <c r="G291" s="66">
        <v>3706</v>
      </c>
      <c r="H291" s="157"/>
    </row>
    <row r="292" spans="6:8" x14ac:dyDescent="0.15">
      <c r="F292" s="65">
        <v>283</v>
      </c>
      <c r="G292" s="66">
        <v>3715</v>
      </c>
      <c r="H292" s="157"/>
    </row>
    <row r="293" spans="6:8" x14ac:dyDescent="0.15">
      <c r="F293" s="65">
        <v>284</v>
      </c>
      <c r="G293" s="66">
        <v>3724</v>
      </c>
      <c r="H293" s="157"/>
    </row>
    <row r="294" spans="6:8" x14ac:dyDescent="0.15">
      <c r="F294" s="65">
        <v>285</v>
      </c>
      <c r="G294" s="66">
        <v>3733</v>
      </c>
      <c r="H294" s="157"/>
    </row>
    <row r="295" spans="6:8" x14ac:dyDescent="0.15">
      <c r="F295" s="65">
        <v>286</v>
      </c>
      <c r="G295" s="66">
        <v>3742</v>
      </c>
      <c r="H295" s="157"/>
    </row>
    <row r="296" spans="6:8" x14ac:dyDescent="0.15">
      <c r="F296" s="65">
        <v>287</v>
      </c>
      <c r="G296" s="66">
        <v>3751</v>
      </c>
      <c r="H296" s="157"/>
    </row>
    <row r="297" spans="6:8" x14ac:dyDescent="0.15">
      <c r="F297" s="65">
        <v>288</v>
      </c>
      <c r="G297" s="66">
        <v>3760</v>
      </c>
      <c r="H297" s="157"/>
    </row>
    <row r="298" spans="6:8" x14ac:dyDescent="0.15">
      <c r="F298" s="65">
        <v>289</v>
      </c>
      <c r="G298" s="66">
        <v>3769</v>
      </c>
      <c r="H298" s="157"/>
    </row>
    <row r="299" spans="6:8" x14ac:dyDescent="0.15">
      <c r="F299" s="65">
        <v>290</v>
      </c>
      <c r="G299" s="66">
        <v>3778</v>
      </c>
      <c r="H299" s="157"/>
    </row>
    <row r="300" spans="6:8" x14ac:dyDescent="0.15">
      <c r="F300" s="65">
        <v>291</v>
      </c>
      <c r="G300" s="66">
        <v>3787</v>
      </c>
      <c r="H300" s="157"/>
    </row>
    <row r="301" spans="6:8" x14ac:dyDescent="0.15">
      <c r="F301" s="65">
        <v>292</v>
      </c>
      <c r="G301" s="66">
        <v>3796</v>
      </c>
      <c r="H301" s="157"/>
    </row>
    <row r="302" spans="6:8" x14ac:dyDescent="0.15">
      <c r="F302" s="65">
        <v>293</v>
      </c>
      <c r="G302" s="66">
        <v>3805</v>
      </c>
      <c r="H302" s="157"/>
    </row>
    <row r="303" spans="6:8" x14ac:dyDescent="0.15">
      <c r="F303" s="65">
        <v>294</v>
      </c>
      <c r="G303" s="66">
        <v>3814</v>
      </c>
      <c r="H303" s="157"/>
    </row>
    <row r="304" spans="6:8" x14ac:dyDescent="0.15">
      <c r="F304" s="65">
        <v>295</v>
      </c>
      <c r="G304" s="66">
        <v>3823</v>
      </c>
      <c r="H304" s="157"/>
    </row>
    <row r="305" spans="6:8" x14ac:dyDescent="0.15">
      <c r="F305" s="65">
        <v>296</v>
      </c>
      <c r="G305" s="66">
        <v>3832</v>
      </c>
      <c r="H305" s="157"/>
    </row>
    <row r="306" spans="6:8" x14ac:dyDescent="0.15">
      <c r="F306" s="65">
        <v>297</v>
      </c>
      <c r="G306" s="66">
        <v>3841</v>
      </c>
      <c r="H306" s="157"/>
    </row>
    <row r="307" spans="6:8" x14ac:dyDescent="0.15">
      <c r="F307" s="65">
        <v>298</v>
      </c>
      <c r="G307" s="66">
        <v>3850</v>
      </c>
      <c r="H307" s="157"/>
    </row>
    <row r="308" spans="6:8" x14ac:dyDescent="0.15">
      <c r="F308" s="65">
        <v>299</v>
      </c>
      <c r="G308" s="66">
        <v>3859</v>
      </c>
      <c r="H308" s="157"/>
    </row>
    <row r="309" spans="6:8" x14ac:dyDescent="0.15">
      <c r="F309" s="65">
        <v>300</v>
      </c>
      <c r="G309" s="66">
        <v>3868</v>
      </c>
      <c r="H309" s="157"/>
    </row>
    <row r="310" spans="6:8" x14ac:dyDescent="0.15">
      <c r="F310" s="65">
        <v>301</v>
      </c>
      <c r="G310" s="66">
        <v>3877</v>
      </c>
      <c r="H310" s="157"/>
    </row>
    <row r="311" spans="6:8" x14ac:dyDescent="0.15">
      <c r="F311" s="65">
        <v>302</v>
      </c>
      <c r="G311" s="66">
        <v>3886</v>
      </c>
      <c r="H311" s="157"/>
    </row>
    <row r="312" spans="6:8" ht="14.25" thickBot="1" x14ac:dyDescent="0.2">
      <c r="F312" s="63">
        <v>303</v>
      </c>
      <c r="G312" s="64">
        <v>3895</v>
      </c>
      <c r="H312" s="158"/>
    </row>
    <row r="313" spans="6:8" x14ac:dyDescent="0.15">
      <c r="F313" s="61">
        <v>304</v>
      </c>
      <c r="G313" s="62">
        <v>3904</v>
      </c>
      <c r="H313" s="156" t="s">
        <v>89</v>
      </c>
    </row>
    <row r="314" spans="6:8" x14ac:dyDescent="0.15">
      <c r="F314" s="65">
        <v>305</v>
      </c>
      <c r="G314" s="66">
        <v>3913</v>
      </c>
      <c r="H314" s="157"/>
    </row>
    <row r="315" spans="6:8" x14ac:dyDescent="0.15">
      <c r="F315" s="65">
        <v>306</v>
      </c>
      <c r="G315" s="66">
        <v>3922</v>
      </c>
      <c r="H315" s="157"/>
    </row>
    <row r="316" spans="6:8" x14ac:dyDescent="0.15">
      <c r="F316" s="65">
        <v>307</v>
      </c>
      <c r="G316" s="66">
        <v>3931</v>
      </c>
      <c r="H316" s="157"/>
    </row>
    <row r="317" spans="6:8" x14ac:dyDescent="0.15">
      <c r="F317" s="65">
        <v>308</v>
      </c>
      <c r="G317" s="66">
        <v>3940</v>
      </c>
      <c r="H317" s="157"/>
    </row>
    <row r="318" spans="6:8" x14ac:dyDescent="0.15">
      <c r="F318" s="65">
        <v>309</v>
      </c>
      <c r="G318" s="66">
        <v>3949</v>
      </c>
      <c r="H318" s="157"/>
    </row>
    <row r="319" spans="6:8" x14ac:dyDescent="0.15">
      <c r="F319" s="65">
        <v>310</v>
      </c>
      <c r="G319" s="66">
        <v>3958</v>
      </c>
      <c r="H319" s="157"/>
    </row>
    <row r="320" spans="6:8" x14ac:dyDescent="0.15">
      <c r="F320" s="65">
        <v>311</v>
      </c>
      <c r="G320" s="66">
        <v>3967</v>
      </c>
      <c r="H320" s="157"/>
    </row>
    <row r="321" spans="6:8" x14ac:dyDescent="0.15">
      <c r="F321" s="65">
        <v>312</v>
      </c>
      <c r="G321" s="66">
        <v>3976</v>
      </c>
      <c r="H321" s="157"/>
    </row>
    <row r="322" spans="6:8" x14ac:dyDescent="0.15">
      <c r="F322" s="65">
        <v>313</v>
      </c>
      <c r="G322" s="66">
        <v>3985</v>
      </c>
      <c r="H322" s="157"/>
    </row>
    <row r="323" spans="6:8" x14ac:dyDescent="0.15">
      <c r="F323" s="65">
        <v>314</v>
      </c>
      <c r="G323" s="66">
        <v>3994</v>
      </c>
      <c r="H323" s="157"/>
    </row>
    <row r="324" spans="6:8" x14ac:dyDescent="0.15">
      <c r="F324" s="65">
        <v>315</v>
      </c>
      <c r="G324" s="66">
        <v>4003</v>
      </c>
      <c r="H324" s="157"/>
    </row>
    <row r="325" spans="6:8" x14ac:dyDescent="0.15">
      <c r="F325" s="65">
        <v>316</v>
      </c>
      <c r="G325" s="66">
        <v>4012</v>
      </c>
      <c r="H325" s="157"/>
    </row>
    <row r="326" spans="6:8" x14ac:dyDescent="0.15">
      <c r="F326" s="65">
        <v>317</v>
      </c>
      <c r="G326" s="66">
        <v>4021</v>
      </c>
      <c r="H326" s="157"/>
    </row>
    <row r="327" spans="6:8" x14ac:dyDescent="0.15">
      <c r="F327" s="65">
        <v>318</v>
      </c>
      <c r="G327" s="66">
        <v>4030</v>
      </c>
      <c r="H327" s="157"/>
    </row>
    <row r="328" spans="6:8" x14ac:dyDescent="0.15">
      <c r="F328" s="65">
        <v>319</v>
      </c>
      <c r="G328" s="66">
        <v>4039</v>
      </c>
      <c r="H328" s="157"/>
    </row>
    <row r="329" spans="6:8" x14ac:dyDescent="0.15">
      <c r="F329" s="65">
        <v>320</v>
      </c>
      <c r="G329" s="66">
        <v>4048</v>
      </c>
      <c r="H329" s="157"/>
    </row>
    <row r="330" spans="6:8" x14ac:dyDescent="0.15">
      <c r="F330" s="65">
        <v>321</v>
      </c>
      <c r="G330" s="66">
        <v>4057</v>
      </c>
      <c r="H330" s="157"/>
    </row>
    <row r="331" spans="6:8" x14ac:dyDescent="0.15">
      <c r="F331" s="65">
        <v>322</v>
      </c>
      <c r="G331" s="66">
        <v>4066</v>
      </c>
      <c r="H331" s="157"/>
    </row>
    <row r="332" spans="6:8" x14ac:dyDescent="0.15">
      <c r="F332" s="65">
        <v>323</v>
      </c>
      <c r="G332" s="66">
        <v>4075</v>
      </c>
      <c r="H332" s="157"/>
    </row>
    <row r="333" spans="6:8" x14ac:dyDescent="0.15">
      <c r="F333" s="65">
        <v>324</v>
      </c>
      <c r="G333" s="66">
        <v>4084</v>
      </c>
      <c r="H333" s="157"/>
    </row>
    <row r="334" spans="6:8" x14ac:dyDescent="0.15">
      <c r="F334" s="65">
        <v>325</v>
      </c>
      <c r="G334" s="66">
        <v>4093</v>
      </c>
      <c r="H334" s="157"/>
    </row>
    <row r="335" spans="6:8" x14ac:dyDescent="0.15">
      <c r="F335" s="65">
        <v>326</v>
      </c>
      <c r="G335" s="66">
        <v>4102</v>
      </c>
      <c r="H335" s="157"/>
    </row>
    <row r="336" spans="6:8" x14ac:dyDescent="0.15">
      <c r="F336" s="65">
        <v>327</v>
      </c>
      <c r="G336" s="66">
        <v>4111</v>
      </c>
      <c r="H336" s="157"/>
    </row>
    <row r="337" spans="6:8" x14ac:dyDescent="0.15">
      <c r="F337" s="65">
        <v>328</v>
      </c>
      <c r="G337" s="66">
        <v>4120</v>
      </c>
      <c r="H337" s="157"/>
    </row>
    <row r="338" spans="6:8" x14ac:dyDescent="0.15">
      <c r="F338" s="65">
        <v>329</v>
      </c>
      <c r="G338" s="66">
        <v>4129</v>
      </c>
      <c r="H338" s="157"/>
    </row>
    <row r="339" spans="6:8" x14ac:dyDescent="0.15">
      <c r="F339" s="65">
        <v>330</v>
      </c>
      <c r="G339" s="66">
        <v>4138</v>
      </c>
      <c r="H339" s="157"/>
    </row>
    <row r="340" spans="6:8" x14ac:dyDescent="0.15">
      <c r="F340" s="65">
        <v>331</v>
      </c>
      <c r="G340" s="66">
        <v>4147</v>
      </c>
      <c r="H340" s="157"/>
    </row>
    <row r="341" spans="6:8" x14ac:dyDescent="0.15">
      <c r="F341" s="65">
        <v>332</v>
      </c>
      <c r="G341" s="66">
        <v>4156</v>
      </c>
      <c r="H341" s="157"/>
    </row>
    <row r="342" spans="6:8" x14ac:dyDescent="0.15">
      <c r="F342" s="65">
        <v>333</v>
      </c>
      <c r="G342" s="66">
        <v>4165</v>
      </c>
      <c r="H342" s="157"/>
    </row>
    <row r="343" spans="6:8" x14ac:dyDescent="0.15">
      <c r="F343" s="65">
        <v>334</v>
      </c>
      <c r="G343" s="66">
        <v>4174</v>
      </c>
      <c r="H343" s="157"/>
    </row>
    <row r="344" spans="6:8" x14ac:dyDescent="0.15">
      <c r="F344" s="65">
        <v>335</v>
      </c>
      <c r="G344" s="66">
        <v>4183</v>
      </c>
      <c r="H344" s="157"/>
    </row>
    <row r="345" spans="6:8" x14ac:dyDescent="0.15">
      <c r="F345" s="65">
        <v>336</v>
      </c>
      <c r="G345" s="66">
        <v>4192</v>
      </c>
      <c r="H345" s="157"/>
    </row>
    <row r="346" spans="6:8" x14ac:dyDescent="0.15">
      <c r="F346" s="65">
        <v>337</v>
      </c>
      <c r="G346" s="66">
        <v>4201</v>
      </c>
      <c r="H346" s="157"/>
    </row>
    <row r="347" spans="6:8" x14ac:dyDescent="0.15">
      <c r="F347" s="65">
        <v>338</v>
      </c>
      <c r="G347" s="66">
        <v>4210</v>
      </c>
      <c r="H347" s="157"/>
    </row>
    <row r="348" spans="6:8" x14ac:dyDescent="0.15">
      <c r="F348" s="65">
        <v>339</v>
      </c>
      <c r="G348" s="66">
        <v>4219</v>
      </c>
      <c r="H348" s="157"/>
    </row>
    <row r="349" spans="6:8" x14ac:dyDescent="0.15">
      <c r="F349" s="65">
        <v>340</v>
      </c>
      <c r="G349" s="66">
        <v>4228</v>
      </c>
      <c r="H349" s="157"/>
    </row>
    <row r="350" spans="6:8" x14ac:dyDescent="0.15">
      <c r="F350" s="65">
        <v>341</v>
      </c>
      <c r="G350" s="66">
        <v>4237</v>
      </c>
      <c r="H350" s="157"/>
    </row>
    <row r="351" spans="6:8" x14ac:dyDescent="0.15">
      <c r="F351" s="65">
        <v>342</v>
      </c>
      <c r="G351" s="66">
        <v>4246</v>
      </c>
      <c r="H351" s="157"/>
    </row>
    <row r="352" spans="6:8" x14ac:dyDescent="0.15">
      <c r="F352" s="65">
        <v>343</v>
      </c>
      <c r="G352" s="66">
        <v>4255</v>
      </c>
      <c r="H352" s="157"/>
    </row>
    <row r="353" spans="6:8" x14ac:dyDescent="0.15">
      <c r="F353" s="65">
        <v>344</v>
      </c>
      <c r="G353" s="66">
        <v>4264</v>
      </c>
      <c r="H353" s="157"/>
    </row>
    <row r="354" spans="6:8" x14ac:dyDescent="0.15">
      <c r="F354" s="65">
        <v>345</v>
      </c>
      <c r="G354" s="66">
        <v>4273</v>
      </c>
      <c r="H354" s="157"/>
    </row>
    <row r="355" spans="6:8" x14ac:dyDescent="0.15">
      <c r="F355" s="65">
        <v>346</v>
      </c>
      <c r="G355" s="66">
        <v>4282</v>
      </c>
      <c r="H355" s="157"/>
    </row>
    <row r="356" spans="6:8" x14ac:dyDescent="0.15">
      <c r="F356" s="65">
        <v>347</v>
      </c>
      <c r="G356" s="66">
        <v>4291</v>
      </c>
      <c r="H356" s="157"/>
    </row>
    <row r="357" spans="6:8" x14ac:dyDescent="0.15">
      <c r="F357" s="65">
        <v>348</v>
      </c>
      <c r="G357" s="66">
        <v>4300</v>
      </c>
      <c r="H357" s="157"/>
    </row>
    <row r="358" spans="6:8" ht="14.25" thickBot="1" x14ac:dyDescent="0.2">
      <c r="F358" s="63">
        <v>349</v>
      </c>
      <c r="G358" s="64">
        <v>4309</v>
      </c>
      <c r="H358" s="158"/>
    </row>
  </sheetData>
  <mergeCells count="15">
    <mergeCell ref="H189:H250"/>
    <mergeCell ref="H251:H312"/>
    <mergeCell ref="H313:H358"/>
    <mergeCell ref="F3:F9"/>
    <mergeCell ref="G3:G9"/>
    <mergeCell ref="H3:H9"/>
    <mergeCell ref="H25:H34"/>
    <mergeCell ref="H35:H53"/>
    <mergeCell ref="H54:H66"/>
    <mergeCell ref="H67:H98"/>
    <mergeCell ref="H99:H128"/>
    <mergeCell ref="H129:H188"/>
    <mergeCell ref="H10:H11"/>
    <mergeCell ref="H12:H15"/>
    <mergeCell ref="H16:H2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試算効果</vt:lpstr>
      <vt:lpstr>マスタ</vt:lpstr>
      <vt:lpstr>試算効果!Print_Area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t.ono</dc:creator>
  <cp:lastModifiedBy>飯澤　一之</cp:lastModifiedBy>
  <cp:lastPrinted>2020-04-21T06:35:50Z</cp:lastPrinted>
  <dcterms:created xsi:type="dcterms:W3CDTF">2011-11-01T04:14:34Z</dcterms:created>
  <dcterms:modified xsi:type="dcterms:W3CDTF">2020-04-22T00:25:34Z</dcterms:modified>
</cp:coreProperties>
</file>